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d:\장학문서\대학원 장학 총괄\한국장학재단\박사우수장학금(이공계)\3. 선발계획(안)\"/>
    </mc:Choice>
  </mc:AlternateContent>
  <xr:revisionPtr revIDLastSave="0" documentId="13_ncr:1_{3089644A-1055-475A-AF98-B5818B6C0FDF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연구실적입력" sheetId="1" r:id="rId1"/>
    <sheet name="배점(참고)" sheetId="2" state="hidden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P12" i="1" l="1"/>
  <c r="P13" i="1"/>
  <c r="P14" i="1"/>
  <c r="P15" i="1"/>
  <c r="P16" i="1"/>
  <c r="P17" i="1"/>
  <c r="P18" i="1"/>
  <c r="P19" i="1"/>
  <c r="P20" i="1"/>
  <c r="P21" i="1"/>
  <c r="P22" i="1"/>
  <c r="P11" i="1"/>
  <c r="M13" i="1"/>
  <c r="K13" i="1"/>
  <c r="H13" i="1"/>
  <c r="M12" i="1"/>
  <c r="K12" i="1"/>
  <c r="H12" i="1"/>
  <c r="K15" i="1"/>
  <c r="K16" i="1"/>
  <c r="K17" i="1"/>
  <c r="K18" i="1"/>
  <c r="K19" i="1"/>
  <c r="K20" i="1"/>
  <c r="K21" i="1"/>
  <c r="K22" i="1"/>
  <c r="I14" i="1"/>
  <c r="I15" i="1"/>
  <c r="I16" i="1"/>
  <c r="I17" i="1"/>
  <c r="I18" i="1"/>
  <c r="I19" i="1"/>
  <c r="I20" i="1"/>
  <c r="I21" i="1"/>
  <c r="I22" i="1"/>
  <c r="N12" i="1" l="1"/>
  <c r="N13" i="1"/>
  <c r="M14" i="1" l="1"/>
  <c r="M15" i="1"/>
  <c r="M16" i="1"/>
  <c r="M17" i="1"/>
  <c r="M18" i="1"/>
  <c r="M19" i="1"/>
  <c r="M20" i="1"/>
  <c r="M21" i="1"/>
  <c r="M22" i="1"/>
  <c r="M11" i="1"/>
  <c r="K14" i="1"/>
  <c r="K11" i="1"/>
  <c r="H14" i="1"/>
  <c r="H15" i="1"/>
  <c r="H16" i="1"/>
  <c r="H18" i="1"/>
  <c r="H19" i="1"/>
  <c r="H22" i="1"/>
  <c r="I11" i="1"/>
  <c r="H11" i="1" s="1"/>
  <c r="N22" i="1" l="1"/>
  <c r="N18" i="1"/>
  <c r="N19" i="1"/>
  <c r="N16" i="1"/>
  <c r="N15" i="1"/>
  <c r="H21" i="1"/>
  <c r="H17" i="1"/>
  <c r="H20" i="1"/>
  <c r="N11" i="1"/>
  <c r="N14" i="1"/>
  <c r="N20" i="1" l="1"/>
  <c r="N21" i="1"/>
  <c r="N17" i="1"/>
  <c r="P24" i="1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C9" authorId="0" shapeId="0" xr:uid="{00000000-0006-0000-0000-000001000000}">
      <text>
        <r>
          <rPr>
            <b/>
            <sz val="9"/>
            <color indexed="81"/>
            <rFont val="돋움"/>
            <family val="3"/>
            <charset val="129"/>
          </rPr>
          <t>논문의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경우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반드시</t>
        </r>
        <r>
          <rPr>
            <b/>
            <sz val="9"/>
            <color indexed="81"/>
            <rFont val="Tahoma"/>
            <family val="2"/>
          </rPr>
          <t xml:space="preserve"> ISSN no.</t>
        </r>
        <r>
          <rPr>
            <b/>
            <sz val="9"/>
            <color indexed="81"/>
            <rFont val="돋움"/>
            <family val="3"/>
            <charset val="129"/>
          </rPr>
          <t>를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입력한다</t>
        </r>
      </text>
    </comment>
    <comment ref="O9" authorId="0" shapeId="0" xr:uid="{00000000-0006-0000-0000-000003000000}">
      <text>
        <r>
          <rPr>
            <b/>
            <sz val="9"/>
            <color indexed="81"/>
            <rFont val="돋움"/>
            <family val="3"/>
            <charset val="129"/>
          </rPr>
          <t>연구자수를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입력</t>
        </r>
      </text>
    </comment>
    <comment ref="J10" authorId="0" shapeId="0" xr:uid="{00000000-0006-0000-0000-000004000000}">
      <text>
        <r>
          <rPr>
            <b/>
            <sz val="9"/>
            <color indexed="81"/>
            <rFont val="돋움"/>
            <family val="3"/>
            <charset val="129"/>
          </rPr>
          <t>해당등급을 선택하면 자동으로 점수 산출된다</t>
        </r>
      </text>
    </comment>
    <comment ref="L10" authorId="0" shapeId="0" xr:uid="{00000000-0006-0000-0000-000005000000}">
      <text>
        <r>
          <rPr>
            <b/>
            <sz val="9"/>
            <color indexed="81"/>
            <rFont val="돋움"/>
            <family val="3"/>
            <charset val="129"/>
          </rPr>
          <t>구분에서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올바르게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선택하면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확인에</t>
        </r>
        <r>
          <rPr>
            <b/>
            <sz val="9"/>
            <color indexed="81"/>
            <rFont val="Tahoma"/>
            <family val="2"/>
          </rPr>
          <t xml:space="preserve"> TRUE</t>
        </r>
        <r>
          <rPr>
            <b/>
            <sz val="9"/>
            <color indexed="81"/>
            <rFont val="돋움"/>
            <family val="3"/>
            <charset val="129"/>
          </rPr>
          <t>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된다
</t>
        </r>
        <r>
          <rPr>
            <b/>
            <sz val="9"/>
            <color indexed="81"/>
            <rFont val="Tahoma"/>
            <family val="2"/>
          </rPr>
          <t>FALSE</t>
        </r>
        <r>
          <rPr>
            <b/>
            <sz val="9"/>
            <color indexed="81"/>
            <rFont val="돋움"/>
            <family val="3"/>
            <charset val="129"/>
          </rPr>
          <t>값이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나오면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등급과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구분</t>
        </r>
        <r>
          <rPr>
            <b/>
            <sz val="9"/>
            <color indexed="81"/>
            <rFont val="Tahoma"/>
            <family val="2"/>
          </rPr>
          <t>(</t>
        </r>
        <r>
          <rPr>
            <b/>
            <sz val="9"/>
            <color indexed="81"/>
            <rFont val="돋움"/>
            <family val="3"/>
            <charset val="129"/>
          </rPr>
          <t>선택</t>
        </r>
        <r>
          <rPr>
            <b/>
            <sz val="9"/>
            <color indexed="81"/>
            <rFont val="Tahoma"/>
            <family val="2"/>
          </rPr>
          <t>)</t>
        </r>
        <r>
          <rPr>
            <b/>
            <sz val="9"/>
            <color indexed="81"/>
            <rFont val="돋움"/>
            <family val="3"/>
            <charset val="129"/>
          </rPr>
          <t>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잘못되었기에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재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확인한다</t>
        </r>
      </text>
    </comment>
  </commentList>
</comments>
</file>

<file path=xl/sharedStrings.xml><?xml version="1.0" encoding="utf-8"?>
<sst xmlns="http://schemas.openxmlformats.org/spreadsheetml/2006/main" count="130" uniqueCount="106">
  <si>
    <t>발표일자</t>
  </si>
  <si>
    <t>제목</t>
  </si>
  <si>
    <t>발표자</t>
  </si>
  <si>
    <t>학술지명/호수 및 게재면</t>
  </si>
  <si>
    <t>연구실적</t>
  </si>
  <si>
    <t>저자정보</t>
    <phoneticPr fontId="3" type="noConversion"/>
  </si>
  <si>
    <t>연구자수</t>
    <phoneticPr fontId="3" type="noConversion"/>
  </si>
  <si>
    <t>최종점수</t>
    <phoneticPr fontId="3" type="noConversion"/>
  </si>
  <si>
    <t>구분</t>
    <phoneticPr fontId="3" type="noConversion"/>
  </si>
  <si>
    <t>등급(선택)</t>
    <phoneticPr fontId="3" type="noConversion"/>
  </si>
  <si>
    <t>점수</t>
    <phoneticPr fontId="3" type="noConversion"/>
  </si>
  <si>
    <t>구분(선택)</t>
    <phoneticPr fontId="3" type="noConversion"/>
  </si>
  <si>
    <t>국제 SCI, SSCI, A&amp;HCI</t>
  </si>
  <si>
    <t>학술지-주저자</t>
  </si>
  <si>
    <t>학술지-공저자</t>
  </si>
  <si>
    <t>국제 SCI, SSCI, A&amp;HCI</t>
    <phoneticPr fontId="3" type="noConversion"/>
  </si>
  <si>
    <t>국제 SCIE</t>
    <phoneticPr fontId="3" type="noConversion"/>
  </si>
  <si>
    <t>국제 SCOPUS</t>
    <phoneticPr fontId="3" type="noConversion"/>
  </si>
  <si>
    <t>한국연구재단등재학술지</t>
    <phoneticPr fontId="3" type="noConversion"/>
  </si>
  <si>
    <t>국제학술회의 구연</t>
    <phoneticPr fontId="3" type="noConversion"/>
  </si>
  <si>
    <t>국제학술회의 포스터</t>
    <phoneticPr fontId="3" type="noConversion"/>
  </si>
  <si>
    <t>국내학술회의 구연</t>
    <phoneticPr fontId="3" type="noConversion"/>
  </si>
  <si>
    <t>국내학술회의 포스터</t>
    <phoneticPr fontId="3" type="noConversion"/>
  </si>
  <si>
    <t>국제특허등록</t>
    <phoneticPr fontId="3" type="noConversion"/>
  </si>
  <si>
    <t>국내특허등록</t>
    <phoneticPr fontId="3" type="noConversion"/>
  </si>
  <si>
    <t>특허출원</t>
    <phoneticPr fontId="3" type="noConversion"/>
  </si>
  <si>
    <t>학술지</t>
    <phoneticPr fontId="2" type="noConversion"/>
  </si>
  <si>
    <t>학술회</t>
    <phoneticPr fontId="2" type="noConversion"/>
  </si>
  <si>
    <t>특허등</t>
    <phoneticPr fontId="2" type="noConversion"/>
  </si>
  <si>
    <t>특허등</t>
    <phoneticPr fontId="2" type="noConversion"/>
  </si>
  <si>
    <t>한국연구재단등재학술지</t>
  </si>
  <si>
    <t>학술지-주저자</t>
    <phoneticPr fontId="2" type="noConversion"/>
  </si>
  <si>
    <t>학술지-공저자</t>
    <phoneticPr fontId="2" type="noConversion"/>
  </si>
  <si>
    <t>학술회-발표자</t>
    <phoneticPr fontId="2" type="noConversion"/>
  </si>
  <si>
    <t>특허등-발명자</t>
    <phoneticPr fontId="2" type="noConversion"/>
  </si>
  <si>
    <t>예체능-입상자</t>
    <phoneticPr fontId="2" type="noConversion"/>
  </si>
  <si>
    <t>한국연구재단등재후보학술지</t>
    <phoneticPr fontId="3" type="noConversion"/>
  </si>
  <si>
    <t>연구실적 세부구분</t>
    <phoneticPr fontId="2" type="noConversion"/>
  </si>
  <si>
    <t>ABC 논문</t>
    <phoneticPr fontId="2" type="noConversion"/>
  </si>
  <si>
    <t>가나다 논문</t>
    <phoneticPr fontId="2" type="noConversion"/>
  </si>
  <si>
    <t xml:space="preserve">Journal of Endocrinology/231(1), 97-108 </t>
    <phoneticPr fontId="3" type="noConversion"/>
  </si>
  <si>
    <t>ABC특허출원</t>
    <phoneticPr fontId="2" type="noConversion"/>
  </si>
  <si>
    <t>국내 특허출원(출원번호 : 1111/123)</t>
    <phoneticPr fontId="2" type="noConversion"/>
  </si>
  <si>
    <t xml:space="preserve">2) 실적이 많을 경우 마지막 행을 copy-paste하거나 drag해야만 서식이 적용됩니다. </t>
    <phoneticPr fontId="3" type="noConversion"/>
  </si>
  <si>
    <t>총점</t>
    <phoneticPr fontId="2" type="noConversion"/>
  </si>
  <si>
    <t>구 분</t>
  </si>
  <si>
    <t>평가방법</t>
  </si>
  <si>
    <t>신입생</t>
  </si>
  <si>
    <t>재학생</t>
  </si>
  <si>
    <t>학술지</t>
  </si>
  <si>
    <t>국제 SCI, SSCI, A&amp;HCI</t>
    <phoneticPr fontId="3" type="noConversion"/>
  </si>
  <si>
    <t>• 학술지 1편당 주저자 100%,</t>
  </si>
  <si>
    <t>국제 SCIE</t>
    <phoneticPr fontId="3" type="noConversion"/>
  </si>
  <si>
    <t>국제 SCOPUS</t>
    <phoneticPr fontId="3" type="noConversion"/>
  </si>
  <si>
    <t>한국연구재단등재학술지</t>
    <phoneticPr fontId="3" type="noConversion"/>
  </si>
  <si>
    <t>한국연구재단등재후보학술지</t>
    <phoneticPr fontId="3" type="noConversion"/>
  </si>
  <si>
    <t>학술회의</t>
  </si>
  <si>
    <t>국제학술회의 구연</t>
    <phoneticPr fontId="3" type="noConversion"/>
  </si>
  <si>
    <t>국제학술회의 포스터</t>
    <phoneticPr fontId="3" type="noConversion"/>
  </si>
  <si>
    <t>국내학술회의 구연</t>
    <phoneticPr fontId="3" type="noConversion"/>
  </si>
  <si>
    <t>국내학술회의 포스터</t>
    <phoneticPr fontId="3" type="noConversion"/>
  </si>
  <si>
    <t>특허</t>
  </si>
  <si>
    <t>국제특허등록</t>
    <phoneticPr fontId="3" type="noConversion"/>
  </si>
  <si>
    <t>• 주발명자 구분없이 1/n</t>
  </si>
  <si>
    <t>국내특허등록</t>
    <phoneticPr fontId="3" type="noConversion"/>
  </si>
  <si>
    <t>특허출원</t>
    <phoneticPr fontId="3" type="noConversion"/>
  </si>
  <si>
    <r>
      <t xml:space="preserve">1) 연구실적과 저자정보의 </t>
    </r>
    <r>
      <rPr>
        <b/>
        <sz val="11"/>
        <color rgb="FFFF0000"/>
        <rFont val="맑은 고딕"/>
        <family val="3"/>
        <charset val="129"/>
        <scheme val="minor"/>
      </rPr>
      <t>노란색</t>
    </r>
    <r>
      <rPr>
        <sz val="11"/>
        <color theme="1"/>
        <rFont val="맑은 고딕"/>
        <family val="2"/>
        <charset val="129"/>
        <scheme val="minor"/>
      </rPr>
      <t xml:space="preserve"> 부분의 drop down 단추를 눌러 선택한다. 연구자 수는 수기로 입력합니다. </t>
    </r>
    <phoneticPr fontId="2" type="noConversion"/>
  </si>
  <si>
    <t>ISSN-NO</t>
    <phoneticPr fontId="2" type="noConversion"/>
  </si>
  <si>
    <t>1226-4512</t>
    <phoneticPr fontId="2" type="noConversion"/>
  </si>
  <si>
    <t>1116-4512</t>
    <phoneticPr fontId="2" type="noConversion"/>
  </si>
  <si>
    <t>연구실적
반영점수</t>
    <phoneticPr fontId="2" type="noConversion"/>
  </si>
  <si>
    <t>오류확인</t>
    <phoneticPr fontId="3" type="noConversion"/>
  </si>
  <si>
    <t>작성자</t>
    <phoneticPr fontId="2" type="noConversion"/>
  </si>
  <si>
    <t>확인자</t>
    <phoneticPr fontId="2" type="noConversion"/>
  </si>
  <si>
    <t>학과</t>
    <phoneticPr fontId="2" type="noConversion"/>
  </si>
  <si>
    <t>OO</t>
    <phoneticPr fontId="2" type="noConversion"/>
  </si>
  <si>
    <t>홍길동</t>
    <phoneticPr fontId="2" type="noConversion"/>
  </si>
  <si>
    <t>지도교수</t>
    <phoneticPr fontId="2" type="noConversion"/>
  </si>
  <si>
    <t>김철수</t>
    <phoneticPr fontId="2" type="noConversion"/>
  </si>
  <si>
    <t>연구실적 시스템 등록 자료</t>
  </si>
  <si>
    <t>연구실적 시스템 등록 자료</t>
    <phoneticPr fontId="2" type="noConversion"/>
  </si>
  <si>
    <t>연구실적 시스템 미등록 자료</t>
  </si>
  <si>
    <t>연구실적 시스템 미등록 자료</t>
    <phoneticPr fontId="2" type="noConversion"/>
  </si>
  <si>
    <t>연구실적 시스템
등록여부</t>
    <phoneticPr fontId="2" type="noConversion"/>
  </si>
  <si>
    <t>목재공학 2019,45(1) : 28~35</t>
    <phoneticPr fontId="2" type="noConversion"/>
  </si>
  <si>
    <t>홍OO</t>
    <phoneticPr fontId="2" type="noConversion"/>
  </si>
  <si>
    <t>김OO</t>
    <phoneticPr fontId="2" type="noConversion"/>
  </si>
  <si>
    <t>구분
번호</t>
    <phoneticPr fontId="3" type="noConversion"/>
  </si>
  <si>
    <t>학번</t>
    <phoneticPr fontId="2" type="noConversion"/>
  </si>
  <si>
    <t>일련
번호</t>
    <phoneticPr fontId="2" type="noConversion"/>
  </si>
  <si>
    <t>5) 연구실적 입력은 발표일자순이 아닌 연구실적 구분번호 순으로 소트 필요</t>
    <phoneticPr fontId="2" type="noConversion"/>
  </si>
  <si>
    <t>국제 SCIE</t>
  </si>
  <si>
    <t>국제 SCOPUS</t>
  </si>
  <si>
    <t>2024.1.1.</t>
    <phoneticPr fontId="2" type="noConversion"/>
  </si>
  <si>
    <t>2024.1.2.</t>
  </si>
  <si>
    <t>2024.1.3.</t>
  </si>
  <si>
    <t>2024.1.4.</t>
  </si>
  <si>
    <t>2024.1.6.</t>
  </si>
  <si>
    <t>석사과정</t>
    <phoneticPr fontId="2" type="noConversion"/>
  </si>
  <si>
    <r>
      <t xml:space="preserve">• 주저자 구분없이 </t>
    </r>
    <r>
      <rPr>
        <b/>
        <sz val="11"/>
        <color indexed="8"/>
        <rFont val="맑은 고딕"/>
        <family val="3"/>
        <charset val="129"/>
      </rPr>
      <t>1/n</t>
    </r>
    <phoneticPr fontId="2" type="noConversion"/>
  </si>
  <si>
    <t xml:space="preserve">  공저자  1/n</t>
    <phoneticPr fontId="3" type="noConversion"/>
  </si>
  <si>
    <t>국내학술회의 구연</t>
  </si>
  <si>
    <t>학술회-발표자</t>
  </si>
  <si>
    <t>박사우수장학금(이공계) 신청자 연구실적 제출 양식</t>
    <phoneticPr fontId="2" type="noConversion"/>
  </si>
  <si>
    <t xml:space="preserve">3) 작성후 담당자 이메일 hyeok8746@kangwon.ac.kr로 직접 송부해야 됩니다. </t>
    <phoneticPr fontId="2" type="noConversion"/>
  </si>
  <si>
    <r>
      <t xml:space="preserve">4) 엑셀 이름 저장은 다음과 같이 부탁드립니다. : </t>
    </r>
    <r>
      <rPr>
        <b/>
        <sz val="11"/>
        <color rgb="FFFF0000"/>
        <rFont val="맑은 고딕"/>
        <family val="3"/>
        <charset val="129"/>
        <scheme val="minor"/>
      </rPr>
      <t>춘천(삼척)_박사_()학기_경제학과_20191111_성명_연구실적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</si>
</sst>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&quot;•[&quot;0&quot;]&quot;"/>
    <numFmt numFmtId="177" formatCode="0&quot;점&quot;"/>
    <numFmt numFmtId="178" formatCode="0.0&quot;점&quot;"/>
    <numFmt numFmtId="179" formatCode="0_);[Red]\(0\)"/>
  </numFmts>
  <fonts count="23">
    <font>
      <sz val="11"/>
      <color theme="1"/>
      <name val="맑은 고딕"/>
      <family val="2"/>
      <charset val="129"/>
      <scheme val="minor"/>
    </font>
    <font>
      <b/>
      <sz val="10"/>
      <color rgb="FF000000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9"/>
      <color rgb="FF000000"/>
      <name val="맑은 고딕"/>
      <family val="3"/>
      <charset val="129"/>
      <scheme val="major"/>
    </font>
    <font>
      <sz val="10"/>
      <color rgb="FF000000"/>
      <name val="맑은 고딕"/>
      <family val="3"/>
      <charset val="129"/>
      <scheme val="major"/>
    </font>
    <font>
      <b/>
      <sz val="9"/>
      <color indexed="81"/>
      <name val="돋움"/>
      <family val="3"/>
      <charset val="129"/>
    </font>
    <font>
      <b/>
      <sz val="9"/>
      <color indexed="81"/>
      <name val="Tahoma"/>
      <family val="2"/>
    </font>
    <font>
      <sz val="11"/>
      <color theme="1"/>
      <name val="맑은 고딕"/>
      <family val="2"/>
      <charset val="129"/>
      <scheme val="minor"/>
    </font>
    <font>
      <b/>
      <sz val="11"/>
      <color rgb="FF000000"/>
      <name val="맑은 고딕"/>
      <family val="3"/>
      <charset val="129"/>
      <scheme val="major"/>
    </font>
    <font>
      <sz val="11"/>
      <color rgb="FF000000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ajor"/>
    </font>
    <font>
      <sz val="11"/>
      <name val="맑은 고딕"/>
      <family val="3"/>
      <charset val="129"/>
    </font>
    <font>
      <b/>
      <sz val="20"/>
      <color theme="1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ajor"/>
    </font>
    <font>
      <b/>
      <sz val="11"/>
      <color rgb="FF0000FF"/>
      <name val="맑은 고딕"/>
      <family val="3"/>
      <charset val="129"/>
      <scheme val="major"/>
    </font>
    <font>
      <b/>
      <sz val="11"/>
      <color indexed="8"/>
      <name val="맑은 고딕"/>
      <family val="3"/>
      <charset val="129"/>
    </font>
    <font>
      <b/>
      <sz val="11"/>
      <color rgb="FFFF00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color rgb="FF0000FF"/>
      <name val="맑은 고딕"/>
      <family val="3"/>
      <charset val="129"/>
      <scheme val="minor"/>
    </font>
    <font>
      <sz val="11"/>
      <color rgb="FF0000FF"/>
      <name val="맑은 고딕"/>
      <family val="3"/>
      <charset val="129"/>
      <scheme val="minor"/>
    </font>
  </fonts>
  <fills count="9">
    <fill>
      <patternFill patternType="none"/>
    </fill>
    <fill>
      <patternFill patternType="gray125"/>
    </fill>
    <fill>
      <patternFill patternType="solid">
        <fgColor rgb="FFDFEAF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E5E5E5"/>
        <bgColor indexed="64"/>
      </patternFill>
    </fill>
    <fill>
      <patternFill patternType="solid">
        <fgColor rgb="FFFF99FF"/>
        <bgColor indexed="64"/>
      </patternFill>
    </fill>
    <fill>
      <patternFill patternType="solid">
        <fgColor theme="7" tint="0.79998168889431442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2">
    <xf numFmtId="0" fontId="0" fillId="0" borderId="0">
      <alignment vertical="center"/>
    </xf>
    <xf numFmtId="9" fontId="8" fillId="0" borderId="0" applyFont="0" applyFill="0" applyBorder="0" applyAlignment="0" applyProtection="0">
      <alignment vertical="center"/>
    </xf>
  </cellStyleXfs>
  <cellXfs count="74">
    <xf numFmtId="0" fontId="0" fillId="0" borderId="0" xfId="0">
      <alignment vertical="center"/>
    </xf>
    <xf numFmtId="0" fontId="1" fillId="2" borderId="2" xfId="0" applyFont="1" applyFill="1" applyBorder="1" applyAlignment="1" applyProtection="1">
      <alignment horizontal="center" vertical="center" wrapText="1"/>
    </xf>
    <xf numFmtId="0" fontId="1" fillId="2" borderId="3" xfId="0" applyFont="1" applyFill="1" applyBorder="1" applyAlignment="1" applyProtection="1">
      <alignment horizontal="center" vertical="center" wrapText="1"/>
    </xf>
    <xf numFmtId="0" fontId="1" fillId="2" borderId="5" xfId="0" applyFont="1" applyFill="1" applyBorder="1" applyAlignment="1" applyProtection="1">
      <alignment horizontal="center" vertical="center" wrapText="1"/>
    </xf>
    <xf numFmtId="0" fontId="0" fillId="0" borderId="5" xfId="0" applyBorder="1" applyAlignment="1">
      <alignment horizontal="center" vertical="center"/>
    </xf>
    <xf numFmtId="0" fontId="5" fillId="0" borderId="5" xfId="0" applyFont="1" applyBorder="1" applyAlignment="1" applyProtection="1">
      <alignment horizontal="center" vertical="center" wrapText="1"/>
    </xf>
    <xf numFmtId="0" fontId="11" fillId="0" borderId="5" xfId="0" applyFont="1" applyBorder="1" applyAlignment="1">
      <alignment horizontal="center" vertical="center"/>
    </xf>
    <xf numFmtId="0" fontId="11" fillId="0" borderId="5" xfId="0" applyFont="1" applyBorder="1">
      <alignment vertical="center"/>
    </xf>
    <xf numFmtId="0" fontId="5" fillId="3" borderId="6" xfId="0" applyFont="1" applyFill="1" applyBorder="1" applyAlignment="1" applyProtection="1">
      <alignment horizontal="center" vertical="center" wrapText="1"/>
    </xf>
    <xf numFmtId="0" fontId="13" fillId="0" borderId="0" xfId="0" applyFont="1" applyAlignment="1" applyProtection="1"/>
    <xf numFmtId="0" fontId="11" fillId="0" borderId="2" xfId="0" applyFont="1" applyBorder="1" applyAlignment="1">
      <alignment horizontal="center" vertical="center"/>
    </xf>
    <xf numFmtId="0" fontId="1" fillId="3" borderId="7" xfId="0" applyFont="1" applyFill="1" applyBorder="1" applyAlignment="1" applyProtection="1">
      <alignment horizontal="center" vertical="center" wrapText="1"/>
    </xf>
    <xf numFmtId="0" fontId="11" fillId="0" borderId="3" xfId="0" applyFont="1" applyBorder="1" applyAlignment="1">
      <alignment horizontal="center" vertical="center"/>
    </xf>
    <xf numFmtId="0" fontId="1" fillId="5" borderId="4" xfId="0" applyFont="1" applyFill="1" applyBorder="1" applyAlignment="1" applyProtection="1">
      <alignment horizontal="center" vertical="center" wrapText="1"/>
    </xf>
    <xf numFmtId="0" fontId="11" fillId="0" borderId="4" xfId="0" applyFont="1" applyBorder="1">
      <alignment vertical="center"/>
    </xf>
    <xf numFmtId="0" fontId="5" fillId="4" borderId="4" xfId="0" applyFont="1" applyFill="1" applyBorder="1" applyAlignment="1" applyProtection="1">
      <alignment horizontal="center" vertical="center" wrapText="1"/>
    </xf>
    <xf numFmtId="0" fontId="12" fillId="0" borderId="8" xfId="0" applyFont="1" applyFill="1" applyBorder="1" applyAlignment="1" applyProtection="1">
      <alignment horizontal="center" vertical="center" wrapText="1"/>
    </xf>
    <xf numFmtId="0" fontId="11" fillId="0" borderId="8" xfId="0" applyFont="1" applyBorder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16" fillId="0" borderId="0" xfId="0" applyFont="1" applyAlignment="1"/>
    <xf numFmtId="0" fontId="10" fillId="0" borderId="5" xfId="0" applyFont="1" applyBorder="1" applyAlignment="1">
      <alignment horizontal="justify" vertical="center" wrapText="1"/>
    </xf>
    <xf numFmtId="176" fontId="17" fillId="0" borderId="5" xfId="0" applyNumberFormat="1" applyFont="1" applyBorder="1" applyAlignment="1">
      <alignment horizontal="right" vertical="center" wrapText="1"/>
    </xf>
    <xf numFmtId="177" fontId="10" fillId="0" borderId="5" xfId="0" applyNumberFormat="1" applyFont="1" applyBorder="1" applyAlignment="1">
      <alignment horizontal="center" vertical="center" wrapText="1"/>
    </xf>
    <xf numFmtId="9" fontId="10" fillId="0" borderId="5" xfId="1" applyFont="1" applyBorder="1" applyAlignment="1">
      <alignment horizontal="center" vertical="center" wrapText="1"/>
    </xf>
    <xf numFmtId="177" fontId="10" fillId="0" borderId="2" xfId="0" applyNumberFormat="1" applyFont="1" applyBorder="1" applyAlignment="1">
      <alignment horizontal="center" vertical="center" wrapText="1"/>
    </xf>
    <xf numFmtId="0" fontId="10" fillId="0" borderId="14" xfId="0" applyFont="1" applyBorder="1" applyAlignment="1">
      <alignment horizontal="justify" vertical="center" wrapText="1"/>
    </xf>
    <xf numFmtId="0" fontId="9" fillId="0" borderId="14" xfId="0" applyFont="1" applyBorder="1" applyAlignment="1">
      <alignment horizontal="justify" vertical="center" wrapText="1"/>
    </xf>
    <xf numFmtId="0" fontId="9" fillId="0" borderId="15" xfId="0" applyFont="1" applyBorder="1" applyAlignment="1">
      <alignment horizontal="justify" vertical="center" wrapText="1"/>
    </xf>
    <xf numFmtId="0" fontId="16" fillId="0" borderId="15" xfId="0" applyFont="1" applyBorder="1" applyAlignment="1">
      <alignment vertical="center" wrapText="1"/>
    </xf>
    <xf numFmtId="0" fontId="16" fillId="0" borderId="16" xfId="0" applyFont="1" applyBorder="1" applyAlignment="1">
      <alignment vertical="center" wrapText="1"/>
    </xf>
    <xf numFmtId="0" fontId="10" fillId="0" borderId="15" xfId="0" applyFont="1" applyBorder="1" applyAlignment="1">
      <alignment horizontal="justify" vertical="center" wrapText="1"/>
    </xf>
    <xf numFmtId="9" fontId="10" fillId="0" borderId="2" xfId="1" applyFont="1" applyBorder="1" applyAlignment="1">
      <alignment horizontal="center" vertical="center" wrapText="1"/>
    </xf>
    <xf numFmtId="0" fontId="10" fillId="0" borderId="16" xfId="0" applyFont="1" applyBorder="1" applyAlignment="1">
      <alignment horizontal="justify" vertical="center" wrapText="1"/>
    </xf>
    <xf numFmtId="0" fontId="19" fillId="0" borderId="0" xfId="0" applyFont="1">
      <alignment vertical="center"/>
    </xf>
    <xf numFmtId="0" fontId="20" fillId="0" borderId="0" xfId="0" applyFont="1" applyAlignment="1">
      <alignment horizontal="right" vertical="center"/>
    </xf>
    <xf numFmtId="0" fontId="20" fillId="0" borderId="0" xfId="0" applyFont="1">
      <alignment vertical="center"/>
    </xf>
    <xf numFmtId="0" fontId="20" fillId="0" borderId="0" xfId="0" applyFont="1" applyAlignment="1">
      <alignment horizontal="left" vertical="center"/>
    </xf>
    <xf numFmtId="178" fontId="10" fillId="0" borderId="2" xfId="0" applyNumberFormat="1" applyFont="1" applyBorder="1" applyAlignment="1">
      <alignment horizontal="center" vertical="center" wrapText="1"/>
    </xf>
    <xf numFmtId="0" fontId="21" fillId="0" borderId="0" xfId="0" applyFont="1">
      <alignment vertical="center"/>
    </xf>
    <xf numFmtId="0" fontId="22" fillId="0" borderId="0" xfId="0" applyFont="1">
      <alignment vertical="center"/>
    </xf>
    <xf numFmtId="179" fontId="19" fillId="0" borderId="0" xfId="0" applyNumberFormat="1" applyFont="1">
      <alignment vertical="center"/>
    </xf>
    <xf numFmtId="0" fontId="20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49" fontId="19" fillId="3" borderId="0" xfId="0" applyNumberFormat="1" applyFont="1" applyFill="1">
      <alignment vertical="center"/>
    </xf>
    <xf numFmtId="0" fontId="11" fillId="8" borderId="2" xfId="0" applyFont="1" applyFill="1" applyBorder="1" applyAlignment="1">
      <alignment horizontal="center" vertical="center"/>
    </xf>
    <xf numFmtId="0" fontId="11" fillId="3" borderId="8" xfId="0" applyFont="1" applyFill="1" applyBorder="1">
      <alignment vertical="center"/>
    </xf>
    <xf numFmtId="0" fontId="0" fillId="3" borderId="0" xfId="0" applyFill="1">
      <alignment vertical="center"/>
    </xf>
    <xf numFmtId="0" fontId="4" fillId="0" borderId="5" xfId="0" applyFont="1" applyBorder="1" applyAlignment="1">
      <alignment horizontal="center" vertical="center" shrinkToFit="1"/>
    </xf>
    <xf numFmtId="0" fontId="0" fillId="0" borderId="0" xfId="0" applyAlignment="1">
      <alignment vertical="center" shrinkToFit="1"/>
    </xf>
    <xf numFmtId="0" fontId="4" fillId="0" borderId="0" xfId="0" applyFont="1" applyFill="1" applyBorder="1" applyAlignment="1">
      <alignment horizontal="center" vertical="center" shrinkToFit="1"/>
    </xf>
    <xf numFmtId="0" fontId="5" fillId="0" borderId="5" xfId="0" applyFont="1" applyBorder="1" applyAlignment="1" applyProtection="1">
      <alignment horizontal="center" vertical="center" shrinkToFit="1"/>
    </xf>
    <xf numFmtId="0" fontId="5" fillId="0" borderId="5" xfId="0" applyFont="1" applyBorder="1" applyAlignment="1" applyProtection="1">
      <alignment horizontal="left" vertical="center" shrinkToFit="1"/>
    </xf>
    <xf numFmtId="0" fontId="4" fillId="0" borderId="5" xfId="0" applyFont="1" applyBorder="1" applyAlignment="1" applyProtection="1">
      <alignment horizontal="center" vertical="center" shrinkToFit="1"/>
    </xf>
    <xf numFmtId="0" fontId="4" fillId="0" borderId="5" xfId="0" applyFont="1" applyBorder="1" applyAlignment="1" applyProtection="1">
      <alignment horizontal="left" vertical="center" shrinkToFit="1"/>
    </xf>
    <xf numFmtId="0" fontId="11" fillId="0" borderId="5" xfId="0" applyFont="1" applyBorder="1" applyAlignment="1">
      <alignment horizontal="center" vertical="center" shrinkToFit="1"/>
    </xf>
    <xf numFmtId="0" fontId="11" fillId="0" borderId="5" xfId="0" applyFont="1" applyBorder="1" applyAlignment="1">
      <alignment horizontal="left" vertical="center" shrinkToFit="1"/>
    </xf>
    <xf numFmtId="0" fontId="11" fillId="0" borderId="5" xfId="0" applyFont="1" applyBorder="1" applyAlignment="1">
      <alignment vertical="center" shrinkToFit="1"/>
    </xf>
    <xf numFmtId="0" fontId="14" fillId="0" borderId="0" xfId="0" applyFont="1" applyAlignment="1">
      <alignment horizontal="center" vertical="center"/>
    </xf>
    <xf numFmtId="0" fontId="1" fillId="2" borderId="1" xfId="0" applyFont="1" applyFill="1" applyBorder="1" applyAlignment="1" applyProtection="1">
      <alignment horizontal="center" vertical="center" wrapText="1"/>
    </xf>
    <xf numFmtId="0" fontId="1" fillId="2" borderId="5" xfId="0" applyFont="1" applyFill="1" applyBorder="1" applyAlignment="1" applyProtection="1">
      <alignment horizontal="center" vertical="center" wrapText="1"/>
    </xf>
    <xf numFmtId="0" fontId="1" fillId="2" borderId="2" xfId="0" applyFont="1" applyFill="1" applyBorder="1" applyAlignment="1" applyProtection="1">
      <alignment horizontal="center" vertical="center" wrapText="1"/>
    </xf>
    <xf numFmtId="0" fontId="1" fillId="7" borderId="8" xfId="0" applyFont="1" applyFill="1" applyBorder="1" applyAlignment="1" applyProtection="1">
      <alignment horizontal="center" vertical="center" wrapText="1"/>
    </xf>
    <xf numFmtId="0" fontId="1" fillId="2" borderId="4" xfId="0" applyFont="1" applyFill="1" applyBorder="1" applyAlignment="1" applyProtection="1">
      <alignment horizontal="center" vertical="center" wrapText="1"/>
    </xf>
    <xf numFmtId="0" fontId="1" fillId="7" borderId="1" xfId="0" applyFont="1" applyFill="1" applyBorder="1" applyAlignment="1" applyProtection="1">
      <alignment horizontal="center" vertical="center" wrapText="1"/>
    </xf>
    <xf numFmtId="0" fontId="1" fillId="7" borderId="13" xfId="0" applyFont="1" applyFill="1" applyBorder="1" applyAlignment="1" applyProtection="1">
      <alignment horizontal="center" vertical="center" wrapText="1"/>
    </xf>
    <xf numFmtId="0" fontId="1" fillId="2" borderId="13" xfId="0" applyFont="1" applyFill="1" applyBorder="1" applyAlignment="1" applyProtection="1">
      <alignment horizontal="center" vertical="center" wrapText="1"/>
    </xf>
    <xf numFmtId="0" fontId="10" fillId="0" borderId="11" xfId="0" applyFont="1" applyBorder="1" applyAlignment="1">
      <alignment horizontal="center" vertical="center" wrapText="1"/>
    </xf>
    <xf numFmtId="0" fontId="10" fillId="0" borderId="5" xfId="0" applyFont="1" applyBorder="1" applyAlignment="1">
      <alignment horizontal="center" vertical="center" wrapText="1"/>
    </xf>
    <xf numFmtId="0" fontId="9" fillId="0" borderId="16" xfId="0" applyFont="1" applyBorder="1" applyAlignment="1">
      <alignment horizontal="justify" vertical="center" wrapText="1"/>
    </xf>
    <xf numFmtId="0" fontId="9" fillId="0" borderId="12" xfId="0" applyFont="1" applyBorder="1" applyAlignment="1">
      <alignment horizontal="justify" vertical="center" wrapText="1"/>
    </xf>
    <xf numFmtId="0" fontId="10" fillId="0" borderId="5" xfId="0" applyFont="1" applyBorder="1" applyAlignment="1">
      <alignment horizontal="left" vertical="center" wrapText="1"/>
    </xf>
    <xf numFmtId="0" fontId="9" fillId="6" borderId="9" xfId="0" applyFont="1" applyFill="1" applyBorder="1" applyAlignment="1">
      <alignment horizontal="center" vertical="center" wrapText="1"/>
    </xf>
    <xf numFmtId="0" fontId="9" fillId="6" borderId="10" xfId="0" applyFont="1" applyFill="1" applyBorder="1" applyAlignment="1">
      <alignment horizontal="center" vertical="center" wrapText="1"/>
    </xf>
    <xf numFmtId="0" fontId="9" fillId="6" borderId="17" xfId="0" applyFont="1" applyFill="1" applyBorder="1" applyAlignment="1">
      <alignment horizontal="center" vertical="center" wrapText="1"/>
    </xf>
  </cellXfs>
  <cellStyles count="2">
    <cellStyle name="백분율" xfId="1" builtinId="5"/>
    <cellStyle name="표준" xfId="0" builtinId="0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0000FF"/>
      <color rgb="FFFF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3"/>
  </sheetPr>
  <dimension ref="A1:AB1019"/>
  <sheetViews>
    <sheetView tabSelected="1" zoomScaleNormal="100" workbookViewId="0">
      <selection sqref="A1:P1"/>
    </sheetView>
  </sheetViews>
  <sheetFormatPr defaultRowHeight="16.5" zeroHeight="1"/>
  <cols>
    <col min="1" max="1" width="7.375" customWidth="1"/>
    <col min="4" max="4" width="26.625" customWidth="1"/>
    <col min="5" max="5" width="8.5" customWidth="1"/>
    <col min="6" max="6" width="23.375" customWidth="1"/>
    <col min="7" max="7" width="16.875" hidden="1" customWidth="1"/>
    <col min="9" max="9" width="6.125" customWidth="1"/>
    <col min="10" max="10" width="18.625" customWidth="1"/>
    <col min="11" max="11" width="5.25" customWidth="1"/>
    <col min="12" max="12" width="12.875" customWidth="1"/>
    <col min="13" max="13" width="8.375" customWidth="1"/>
    <col min="14" max="14" width="7.375" customWidth="1"/>
    <col min="15" max="15" width="5.5" customWidth="1"/>
    <col min="16" max="16" width="7.25" customWidth="1"/>
    <col min="17" max="17" width="3.25" customWidth="1"/>
    <col min="18" max="18" width="3.625" customWidth="1"/>
    <col min="19" max="19" width="3.875" customWidth="1"/>
    <col min="20" max="20" width="4.25" customWidth="1"/>
    <col min="21" max="21" width="14.625" customWidth="1"/>
    <col min="22" max="22" width="6.5" bestFit="1" customWidth="1"/>
    <col min="23" max="23" width="4.625" customWidth="1"/>
    <col min="24" max="24" width="7.875" customWidth="1"/>
    <col min="25" max="25" width="3.625" customWidth="1"/>
    <col min="110" max="110" width="23.625" customWidth="1"/>
    <col min="111" max="111" width="11.125" customWidth="1"/>
    <col min="112" max="112" width="9.875" customWidth="1"/>
  </cols>
  <sheetData>
    <row r="1" spans="1:28" ht="31.5">
      <c r="A1" s="57" t="s">
        <v>103</v>
      </c>
      <c r="B1" s="57"/>
      <c r="C1" s="57"/>
      <c r="D1" s="57"/>
      <c r="E1" s="57"/>
      <c r="F1" s="57"/>
      <c r="G1" s="57"/>
      <c r="H1" s="57"/>
      <c r="I1" s="57"/>
      <c r="J1" s="57"/>
      <c r="K1" s="57"/>
      <c r="L1" s="57"/>
      <c r="M1" s="57"/>
      <c r="N1" s="57"/>
      <c r="O1" s="57"/>
      <c r="P1" s="57"/>
    </row>
    <row r="2" spans="1:28">
      <c r="T2" s="4">
        <v>1</v>
      </c>
      <c r="U2" s="47" t="s">
        <v>15</v>
      </c>
      <c r="V2" s="4">
        <v>30</v>
      </c>
      <c r="W2" s="4">
        <v>1</v>
      </c>
      <c r="X2" t="s">
        <v>26</v>
      </c>
      <c r="Z2" s="35" t="s">
        <v>80</v>
      </c>
    </row>
    <row r="3" spans="1:28">
      <c r="A3" s="46" t="s">
        <v>66</v>
      </c>
      <c r="B3" s="46"/>
      <c r="C3" s="46"/>
      <c r="D3" s="46"/>
      <c r="E3" s="46"/>
      <c r="T3" s="4">
        <v>2</v>
      </c>
      <c r="U3" s="47" t="s">
        <v>16</v>
      </c>
      <c r="V3" s="4">
        <v>30</v>
      </c>
      <c r="W3" s="4">
        <v>2</v>
      </c>
      <c r="X3" t="s">
        <v>26</v>
      </c>
      <c r="Z3" s="33" t="s">
        <v>82</v>
      </c>
    </row>
    <row r="4" spans="1:28">
      <c r="A4" s="9" t="s">
        <v>43</v>
      </c>
      <c r="T4" s="4">
        <v>3</v>
      </c>
      <c r="U4" s="47" t="s">
        <v>17</v>
      </c>
      <c r="V4" s="4">
        <v>20</v>
      </c>
      <c r="W4" s="4">
        <v>3</v>
      </c>
      <c r="X4" t="s">
        <v>26</v>
      </c>
    </row>
    <row r="5" spans="1:28" s="39" customFormat="1">
      <c r="A5" s="38" t="s">
        <v>104</v>
      </c>
      <c r="T5" s="4">
        <v>4</v>
      </c>
      <c r="U5" s="47" t="s">
        <v>18</v>
      </c>
      <c r="V5" s="4">
        <v>15</v>
      </c>
      <c r="W5" s="4">
        <v>4</v>
      </c>
      <c r="X5" t="s">
        <v>26</v>
      </c>
      <c r="Y5"/>
      <c r="Z5"/>
      <c r="AA5"/>
      <c r="AB5"/>
    </row>
    <row r="6" spans="1:28">
      <c r="A6" t="s">
        <v>105</v>
      </c>
      <c r="T6" s="4">
        <v>5</v>
      </c>
      <c r="U6" s="47" t="s">
        <v>36</v>
      </c>
      <c r="V6" s="4">
        <v>10</v>
      </c>
      <c r="W6" s="4">
        <v>5</v>
      </c>
      <c r="X6" t="s">
        <v>26</v>
      </c>
    </row>
    <row r="7" spans="1:28">
      <c r="A7" t="s">
        <v>90</v>
      </c>
      <c r="T7" s="4">
        <v>6</v>
      </c>
      <c r="U7" s="47" t="s">
        <v>19</v>
      </c>
      <c r="V7" s="4">
        <v>5</v>
      </c>
      <c r="W7" s="4">
        <v>6</v>
      </c>
      <c r="X7" t="s">
        <v>27</v>
      </c>
    </row>
    <row r="8" spans="1:28">
      <c r="T8" s="4">
        <v>7</v>
      </c>
      <c r="U8" s="47" t="s">
        <v>20</v>
      </c>
      <c r="V8" s="4">
        <v>3</v>
      </c>
      <c r="W8" s="4">
        <v>7</v>
      </c>
      <c r="X8" t="s">
        <v>27</v>
      </c>
    </row>
    <row r="9" spans="1:28" ht="17.25" thickBot="1">
      <c r="A9" s="59" t="s">
        <v>89</v>
      </c>
      <c r="B9" s="59" t="s">
        <v>0</v>
      </c>
      <c r="C9" s="63" t="s">
        <v>67</v>
      </c>
      <c r="D9" s="59" t="s">
        <v>1</v>
      </c>
      <c r="E9" s="59" t="s">
        <v>2</v>
      </c>
      <c r="F9" s="59" t="s">
        <v>3</v>
      </c>
      <c r="G9" s="58" t="s">
        <v>83</v>
      </c>
      <c r="H9" s="59" t="s">
        <v>4</v>
      </c>
      <c r="I9" s="59"/>
      <c r="J9" s="58"/>
      <c r="K9" s="59"/>
      <c r="L9" s="58" t="s">
        <v>5</v>
      </c>
      <c r="M9" s="59"/>
      <c r="N9" s="60"/>
      <c r="O9" s="61" t="s">
        <v>6</v>
      </c>
      <c r="P9" s="62" t="s">
        <v>7</v>
      </c>
      <c r="T9" s="4">
        <v>8</v>
      </c>
      <c r="U9" s="47" t="s">
        <v>21</v>
      </c>
      <c r="V9" s="4">
        <v>2</v>
      </c>
      <c r="W9" s="4">
        <v>8</v>
      </c>
      <c r="X9" t="s">
        <v>27</v>
      </c>
    </row>
    <row r="10" spans="1:28" ht="27.75" customHeight="1">
      <c r="A10" s="59"/>
      <c r="B10" s="59"/>
      <c r="C10" s="64"/>
      <c r="D10" s="59"/>
      <c r="E10" s="59"/>
      <c r="F10" s="59"/>
      <c r="G10" s="65"/>
      <c r="H10" s="3" t="s">
        <v>8</v>
      </c>
      <c r="I10" s="1" t="s">
        <v>87</v>
      </c>
      <c r="J10" s="11" t="s">
        <v>9</v>
      </c>
      <c r="K10" s="2" t="s">
        <v>10</v>
      </c>
      <c r="L10" s="11" t="s">
        <v>11</v>
      </c>
      <c r="M10" s="13" t="s">
        <v>37</v>
      </c>
      <c r="N10" s="1" t="s">
        <v>71</v>
      </c>
      <c r="O10" s="61"/>
      <c r="P10" s="62"/>
      <c r="T10" s="4">
        <v>9</v>
      </c>
      <c r="U10" s="47" t="s">
        <v>22</v>
      </c>
      <c r="V10" s="4">
        <v>1.5</v>
      </c>
      <c r="W10" s="4">
        <v>9</v>
      </c>
      <c r="X10" t="s">
        <v>27</v>
      </c>
    </row>
    <row r="11" spans="1:28">
      <c r="A11" s="5">
        <v>1</v>
      </c>
      <c r="B11" s="5" t="s">
        <v>93</v>
      </c>
      <c r="C11" s="50" t="s">
        <v>68</v>
      </c>
      <c r="D11" s="51" t="s">
        <v>38</v>
      </c>
      <c r="E11" s="50" t="s">
        <v>85</v>
      </c>
      <c r="F11" s="52" t="s">
        <v>40</v>
      </c>
      <c r="G11" s="53" t="s">
        <v>79</v>
      </c>
      <c r="H11" s="6" t="str">
        <f t="shared" ref="H11:H22" si="0">VLOOKUP(I11,$T$2:$X$15,5,0)</f>
        <v>학술지</v>
      </c>
      <c r="I11" s="44">
        <f>VLOOKUP(J11,$U$2:$X$15,3,0)</f>
        <v>1</v>
      </c>
      <c r="J11" s="45" t="s">
        <v>12</v>
      </c>
      <c r="K11" s="12">
        <f t="shared" ref="K11:K22" si="1">VLOOKUP(J11,$U$2:$X$15,2,0)</f>
        <v>30</v>
      </c>
      <c r="L11" s="45" t="s">
        <v>13</v>
      </c>
      <c r="M11" s="14" t="str">
        <f>LEFT(L11,3)</f>
        <v>학술지</v>
      </c>
      <c r="N11" s="10" t="str">
        <f>IF(M11=H11,"TRUE","FALSE")</f>
        <v>TRUE</v>
      </c>
      <c r="O11" s="16">
        <v>2</v>
      </c>
      <c r="P11" s="15">
        <f t="shared" ref="P11:P22" si="2">IFERROR(
  IF(OR(AND($H11="학술지",RIGHT($L11,3)="주저자"), AND($H11="예체능",RIGHT($L11,3)="입상자")),$K11,
    IF(AND($H11="학술지",RIGHT($L11,3)="공저자"), ROUND($K11/$O11,3),
      IF(OR(AND($H11="학술회",$N11="TRUE"), AND($H11="특허등",$N11="TRUE")), ROUND($K11/$O11,3), ""))),
 "ERROR")</f>
        <v>30</v>
      </c>
      <c r="T11" s="4">
        <v>10</v>
      </c>
      <c r="U11" s="47" t="s">
        <v>23</v>
      </c>
      <c r="V11" s="4">
        <v>30</v>
      </c>
      <c r="W11" s="4">
        <v>10</v>
      </c>
      <c r="X11" t="s">
        <v>28</v>
      </c>
    </row>
    <row r="12" spans="1:28">
      <c r="A12" s="5">
        <v>2</v>
      </c>
      <c r="B12" s="5" t="s">
        <v>94</v>
      </c>
      <c r="C12" s="50" t="s">
        <v>69</v>
      </c>
      <c r="D12" s="51" t="s">
        <v>39</v>
      </c>
      <c r="E12" s="54" t="s">
        <v>86</v>
      </c>
      <c r="F12" s="50" t="s">
        <v>84</v>
      </c>
      <c r="G12" s="53" t="s">
        <v>79</v>
      </c>
      <c r="H12" s="6" t="str">
        <f t="shared" si="0"/>
        <v>학술지</v>
      </c>
      <c r="I12" s="44">
        <v>2</v>
      </c>
      <c r="J12" s="45" t="s">
        <v>91</v>
      </c>
      <c r="K12" s="12">
        <f t="shared" si="1"/>
        <v>30</v>
      </c>
      <c r="L12" s="45" t="s">
        <v>14</v>
      </c>
      <c r="M12" s="14" t="str">
        <f t="shared" ref="M12:M13" si="3">LEFT(L12,3)</f>
        <v>학술지</v>
      </c>
      <c r="N12" s="10" t="str">
        <f t="shared" ref="N12:N13" si="4">IF(M12=H12,"TRUE","FALSE")</f>
        <v>TRUE</v>
      </c>
      <c r="O12" s="17">
        <v>5</v>
      </c>
      <c r="P12" s="15">
        <f t="shared" si="2"/>
        <v>6</v>
      </c>
      <c r="T12" s="4">
        <v>11</v>
      </c>
      <c r="U12" s="47" t="s">
        <v>24</v>
      </c>
      <c r="V12" s="4">
        <v>10</v>
      </c>
      <c r="W12" s="4">
        <v>11</v>
      </c>
      <c r="X12" t="s">
        <v>28</v>
      </c>
    </row>
    <row r="13" spans="1:28">
      <c r="A13" s="5">
        <v>3</v>
      </c>
      <c r="B13" s="5" t="s">
        <v>95</v>
      </c>
      <c r="C13" s="50" t="s">
        <v>69</v>
      </c>
      <c r="D13" s="51" t="s">
        <v>39</v>
      </c>
      <c r="E13" s="50" t="s">
        <v>85</v>
      </c>
      <c r="F13" s="52" t="s">
        <v>40</v>
      </c>
      <c r="G13" s="53" t="s">
        <v>79</v>
      </c>
      <c r="H13" s="6" t="str">
        <f t="shared" si="0"/>
        <v>학술지</v>
      </c>
      <c r="I13" s="44">
        <v>3</v>
      </c>
      <c r="J13" s="45" t="s">
        <v>92</v>
      </c>
      <c r="K13" s="12">
        <f t="shared" si="1"/>
        <v>20</v>
      </c>
      <c r="L13" s="45" t="s">
        <v>13</v>
      </c>
      <c r="M13" s="14" t="str">
        <f t="shared" si="3"/>
        <v>학술지</v>
      </c>
      <c r="N13" s="10" t="str">
        <f t="shared" si="4"/>
        <v>TRUE</v>
      </c>
      <c r="O13" s="17">
        <v>5</v>
      </c>
      <c r="P13" s="15">
        <f t="shared" si="2"/>
        <v>20</v>
      </c>
      <c r="T13" s="4">
        <v>12</v>
      </c>
      <c r="U13" s="47" t="s">
        <v>25</v>
      </c>
      <c r="V13" s="4">
        <v>5</v>
      </c>
      <c r="W13" s="4">
        <v>12</v>
      </c>
      <c r="X13" t="s">
        <v>29</v>
      </c>
    </row>
    <row r="14" spans="1:28">
      <c r="A14" s="5">
        <v>4</v>
      </c>
      <c r="B14" s="5" t="s">
        <v>96</v>
      </c>
      <c r="C14" s="50" t="s">
        <v>69</v>
      </c>
      <c r="D14" s="51" t="s">
        <v>39</v>
      </c>
      <c r="E14" s="54" t="s">
        <v>86</v>
      </c>
      <c r="F14" s="50" t="s">
        <v>84</v>
      </c>
      <c r="G14" s="53" t="s">
        <v>81</v>
      </c>
      <c r="H14" s="6" t="str">
        <f t="shared" si="0"/>
        <v>학술지</v>
      </c>
      <c r="I14" s="44">
        <f t="shared" ref="I14:I22" si="5">VLOOKUP(J14,$U$2:$X$15,3,0)</f>
        <v>4</v>
      </c>
      <c r="J14" s="45" t="s">
        <v>30</v>
      </c>
      <c r="K14" s="12">
        <f t="shared" si="1"/>
        <v>15</v>
      </c>
      <c r="L14" s="45" t="s">
        <v>14</v>
      </c>
      <c r="M14" s="14" t="str">
        <f t="shared" ref="M14:M22" si="6">LEFT(L14,3)</f>
        <v>학술지</v>
      </c>
      <c r="N14" s="10" t="str">
        <f t="shared" ref="N14:N22" si="7">IF(M14=H14,"TRUE","FALSE")</f>
        <v>TRUE</v>
      </c>
      <c r="O14" s="17">
        <v>3</v>
      </c>
      <c r="P14" s="15">
        <f t="shared" si="2"/>
        <v>5</v>
      </c>
      <c r="T14" s="4"/>
      <c r="U14" s="47"/>
      <c r="V14" s="4"/>
      <c r="W14" s="4"/>
    </row>
    <row r="15" spans="1:28">
      <c r="A15" s="5">
        <v>5</v>
      </c>
      <c r="B15" s="5" t="s">
        <v>97</v>
      </c>
      <c r="C15" s="50"/>
      <c r="D15" s="55" t="s">
        <v>41</v>
      </c>
      <c r="E15" s="50" t="s">
        <v>85</v>
      </c>
      <c r="F15" s="50" t="s">
        <v>42</v>
      </c>
      <c r="G15" s="53" t="s">
        <v>81</v>
      </c>
      <c r="H15" s="6" t="str">
        <f t="shared" si="0"/>
        <v>학술회</v>
      </c>
      <c r="I15" s="10">
        <f t="shared" si="5"/>
        <v>8</v>
      </c>
      <c r="J15" s="45" t="s">
        <v>101</v>
      </c>
      <c r="K15" s="12">
        <f t="shared" si="1"/>
        <v>2</v>
      </c>
      <c r="L15" s="45" t="s">
        <v>102</v>
      </c>
      <c r="M15" s="14" t="str">
        <f t="shared" si="6"/>
        <v>학술회</v>
      </c>
      <c r="N15" s="10" t="str">
        <f t="shared" si="7"/>
        <v>TRUE</v>
      </c>
      <c r="O15" s="16">
        <v>5</v>
      </c>
      <c r="P15" s="15">
        <f t="shared" si="2"/>
        <v>0.4</v>
      </c>
      <c r="T15" s="4"/>
      <c r="U15" s="47"/>
      <c r="V15" s="4"/>
      <c r="W15" s="4"/>
    </row>
    <row r="16" spans="1:28">
      <c r="A16" s="5">
        <v>6</v>
      </c>
      <c r="B16" s="5"/>
      <c r="C16" s="50"/>
      <c r="D16" s="55"/>
      <c r="E16" s="50"/>
      <c r="F16" s="50"/>
      <c r="G16" s="53"/>
      <c r="H16" s="6" t="e">
        <f t="shared" si="0"/>
        <v>#N/A</v>
      </c>
      <c r="I16" s="10" t="e">
        <f t="shared" si="5"/>
        <v>#N/A</v>
      </c>
      <c r="J16" s="45"/>
      <c r="K16" s="12" t="e">
        <f t="shared" si="1"/>
        <v>#N/A</v>
      </c>
      <c r="L16" s="45"/>
      <c r="M16" s="14" t="str">
        <f t="shared" si="6"/>
        <v/>
      </c>
      <c r="N16" s="10" t="e">
        <f t="shared" si="7"/>
        <v>#N/A</v>
      </c>
      <c r="O16" s="17"/>
      <c r="P16" s="15" t="str">
        <f t="shared" si="2"/>
        <v>ERROR</v>
      </c>
      <c r="U16" s="48"/>
    </row>
    <row r="17" spans="1:22">
      <c r="A17" s="5">
        <v>7</v>
      </c>
      <c r="B17" s="7"/>
      <c r="C17" s="56"/>
      <c r="D17" s="56"/>
      <c r="E17" s="54"/>
      <c r="F17" s="50"/>
      <c r="G17" s="52"/>
      <c r="H17" s="6" t="e">
        <f t="shared" si="0"/>
        <v>#N/A</v>
      </c>
      <c r="I17" s="10" t="e">
        <f t="shared" si="5"/>
        <v>#N/A</v>
      </c>
      <c r="J17" s="45"/>
      <c r="K17" s="12" t="e">
        <f t="shared" si="1"/>
        <v>#N/A</v>
      </c>
      <c r="L17" s="45"/>
      <c r="M17" s="14" t="str">
        <f t="shared" si="6"/>
        <v/>
      </c>
      <c r="N17" s="10" t="e">
        <f t="shared" si="7"/>
        <v>#N/A</v>
      </c>
      <c r="O17" s="17"/>
      <c r="P17" s="15" t="str">
        <f t="shared" si="2"/>
        <v>ERROR</v>
      </c>
      <c r="U17" s="49" t="s">
        <v>31</v>
      </c>
      <c r="V17" t="b">
        <v>1</v>
      </c>
    </row>
    <row r="18" spans="1:22">
      <c r="A18" s="5">
        <v>8</v>
      </c>
      <c r="B18" s="7"/>
      <c r="C18" s="56"/>
      <c r="D18" s="56"/>
      <c r="E18" s="56"/>
      <c r="F18" s="50"/>
      <c r="G18" s="52"/>
      <c r="H18" s="6" t="e">
        <f t="shared" si="0"/>
        <v>#N/A</v>
      </c>
      <c r="I18" s="10" t="e">
        <f t="shared" si="5"/>
        <v>#N/A</v>
      </c>
      <c r="J18" s="45"/>
      <c r="K18" s="12" t="e">
        <f t="shared" si="1"/>
        <v>#N/A</v>
      </c>
      <c r="L18" s="45"/>
      <c r="M18" s="14" t="str">
        <f t="shared" si="6"/>
        <v/>
      </c>
      <c r="N18" s="10" t="e">
        <f t="shared" si="7"/>
        <v>#N/A</v>
      </c>
      <c r="O18" s="17"/>
      <c r="P18" s="15" t="str">
        <f t="shared" si="2"/>
        <v>ERROR</v>
      </c>
      <c r="U18" s="49" t="s">
        <v>32</v>
      </c>
      <c r="V18" t="b">
        <v>0</v>
      </c>
    </row>
    <row r="19" spans="1:22">
      <c r="A19" s="5">
        <v>9</v>
      </c>
      <c r="B19" s="7"/>
      <c r="C19" s="56"/>
      <c r="D19" s="56"/>
      <c r="E19" s="56"/>
      <c r="F19" s="50"/>
      <c r="G19" s="52"/>
      <c r="H19" s="6" t="e">
        <f t="shared" si="0"/>
        <v>#N/A</v>
      </c>
      <c r="I19" s="10" t="e">
        <f t="shared" si="5"/>
        <v>#N/A</v>
      </c>
      <c r="J19" s="45"/>
      <c r="K19" s="12" t="e">
        <f t="shared" si="1"/>
        <v>#N/A</v>
      </c>
      <c r="L19" s="45"/>
      <c r="M19" s="14" t="str">
        <f t="shared" si="6"/>
        <v/>
      </c>
      <c r="N19" s="10" t="e">
        <f t="shared" si="7"/>
        <v>#N/A</v>
      </c>
      <c r="O19" s="17"/>
      <c r="P19" s="15" t="str">
        <f t="shared" si="2"/>
        <v>ERROR</v>
      </c>
      <c r="U19" s="49" t="s">
        <v>33</v>
      </c>
    </row>
    <row r="20" spans="1:22">
      <c r="A20" s="5">
        <v>10</v>
      </c>
      <c r="B20" s="7"/>
      <c r="C20" s="56"/>
      <c r="D20" s="56"/>
      <c r="E20" s="56"/>
      <c r="F20" s="50"/>
      <c r="G20" s="52"/>
      <c r="H20" s="6" t="e">
        <f t="shared" si="0"/>
        <v>#N/A</v>
      </c>
      <c r="I20" s="10" t="e">
        <f t="shared" si="5"/>
        <v>#N/A</v>
      </c>
      <c r="J20" s="45"/>
      <c r="K20" s="12" t="e">
        <f t="shared" si="1"/>
        <v>#N/A</v>
      </c>
      <c r="L20" s="45"/>
      <c r="M20" s="14" t="str">
        <f t="shared" si="6"/>
        <v/>
      </c>
      <c r="N20" s="10" t="e">
        <f t="shared" si="7"/>
        <v>#N/A</v>
      </c>
      <c r="O20" s="17"/>
      <c r="P20" s="15" t="str">
        <f t="shared" si="2"/>
        <v>ERROR</v>
      </c>
      <c r="U20" s="49" t="s">
        <v>34</v>
      </c>
    </row>
    <row r="21" spans="1:22">
      <c r="A21" s="5">
        <v>11</v>
      </c>
      <c r="B21" s="7"/>
      <c r="C21" s="56"/>
      <c r="D21" s="56"/>
      <c r="E21" s="56"/>
      <c r="F21" s="50"/>
      <c r="G21" s="52"/>
      <c r="H21" s="6" t="e">
        <f t="shared" si="0"/>
        <v>#N/A</v>
      </c>
      <c r="I21" s="10" t="e">
        <f t="shared" si="5"/>
        <v>#N/A</v>
      </c>
      <c r="J21" s="45"/>
      <c r="K21" s="12" t="e">
        <f t="shared" si="1"/>
        <v>#N/A</v>
      </c>
      <c r="L21" s="45"/>
      <c r="M21" s="14" t="str">
        <f t="shared" si="6"/>
        <v/>
      </c>
      <c r="N21" s="10" t="e">
        <f t="shared" si="7"/>
        <v>#N/A</v>
      </c>
      <c r="O21" s="17"/>
      <c r="P21" s="15" t="str">
        <f t="shared" si="2"/>
        <v>ERROR</v>
      </c>
      <c r="U21" s="49" t="s">
        <v>35</v>
      </c>
    </row>
    <row r="22" spans="1:22">
      <c r="A22" s="5">
        <v>12</v>
      </c>
      <c r="B22" s="7"/>
      <c r="C22" s="56"/>
      <c r="D22" s="56"/>
      <c r="E22" s="56"/>
      <c r="F22" s="50"/>
      <c r="G22" s="52"/>
      <c r="H22" s="6" t="e">
        <f t="shared" si="0"/>
        <v>#N/A</v>
      </c>
      <c r="I22" s="10" t="e">
        <f t="shared" si="5"/>
        <v>#N/A</v>
      </c>
      <c r="J22" s="45"/>
      <c r="K22" s="12" t="e">
        <f t="shared" si="1"/>
        <v>#N/A</v>
      </c>
      <c r="L22" s="45"/>
      <c r="M22" s="14" t="str">
        <f t="shared" si="6"/>
        <v/>
      </c>
      <c r="N22" s="10" t="e">
        <f t="shared" si="7"/>
        <v>#N/A</v>
      </c>
      <c r="O22" s="17"/>
      <c r="P22" s="15" t="str">
        <f t="shared" si="2"/>
        <v>ERROR</v>
      </c>
      <c r="U22" s="48"/>
    </row>
    <row r="23" spans="1:22" ht="17.25" thickBot="1">
      <c r="C23" s="48"/>
      <c r="D23" s="48"/>
      <c r="E23" s="48"/>
      <c r="F23" s="48"/>
      <c r="G23" s="48"/>
    </row>
    <row r="24" spans="1:22" ht="17.25" thickBot="1">
      <c r="O24" s="18" t="s">
        <v>44</v>
      </c>
      <c r="P24" s="8">
        <f>SUM(P11:P22)</f>
        <v>61.4</v>
      </c>
    </row>
    <row r="25" spans="1:22">
      <c r="J25" s="41" t="s">
        <v>72</v>
      </c>
      <c r="K25" s="33" t="s">
        <v>88</v>
      </c>
      <c r="L25" s="43">
        <v>12345678</v>
      </c>
      <c r="M25" s="40"/>
    </row>
    <row r="26" spans="1:22">
      <c r="J26" s="42"/>
      <c r="K26" s="34" t="s">
        <v>75</v>
      </c>
      <c r="L26" s="35" t="s">
        <v>74</v>
      </c>
      <c r="M26" s="34" t="s">
        <v>98</v>
      </c>
      <c r="N26" s="34" t="s">
        <v>76</v>
      </c>
      <c r="O26" s="36"/>
    </row>
    <row r="27" spans="1:22" ht="6.75" customHeight="1">
      <c r="J27" s="41"/>
      <c r="K27" s="35"/>
      <c r="L27" s="35"/>
      <c r="M27" s="35"/>
      <c r="N27" s="35"/>
      <c r="O27" s="36"/>
    </row>
    <row r="28" spans="1:22">
      <c r="J28" s="41" t="s">
        <v>73</v>
      </c>
      <c r="K28" s="34" t="s">
        <v>75</v>
      </c>
      <c r="L28" s="35" t="s">
        <v>74</v>
      </c>
      <c r="M28" s="34" t="s">
        <v>77</v>
      </c>
      <c r="N28" s="34" t="s">
        <v>78</v>
      </c>
      <c r="O28" s="36"/>
    </row>
    <row r="29" spans="1:22"/>
    <row r="30" spans="1:22"/>
    <row r="31" spans="1:22"/>
    <row r="32" spans="1:22"/>
    <row r="33"/>
    <row r="34"/>
    <row r="35"/>
    <row r="36"/>
    <row r="37"/>
    <row r="38"/>
    <row r="39"/>
    <row r="40"/>
    <row r="41"/>
    <row r="42"/>
    <row r="43"/>
    <row r="44"/>
    <row r="45"/>
    <row r="46"/>
    <row r="47"/>
    <row r="48"/>
    <row r="49"/>
    <row r="50"/>
    <row r="51"/>
    <row r="52"/>
    <row r="53"/>
    <row r="54"/>
    <row r="55"/>
    <row r="56"/>
    <row r="57"/>
    <row r="58"/>
    <row r="59"/>
    <row r="60"/>
    <row r="61"/>
    <row r="62"/>
    <row r="63"/>
    <row r="64"/>
    <row r="65"/>
    <row r="66"/>
    <row r="67"/>
    <row r="68"/>
    <row r="69"/>
    <row r="70"/>
    <row r="71"/>
    <row r="72"/>
    <row r="73"/>
    <row r="74"/>
    <row r="75"/>
    <row r="76"/>
    <row r="77"/>
    <row r="78"/>
    <row r="79"/>
    <row r="80"/>
    <row r="81"/>
    <row r="82"/>
    <row r="83"/>
    <row r="84"/>
    <row r="85"/>
    <row r="86"/>
    <row r="87"/>
    <row r="88"/>
    <row r="89"/>
    <row r="90"/>
    <row r="91"/>
    <row r="92"/>
    <row r="93"/>
    <row r="94"/>
    <row r="95"/>
    <row r="96"/>
    <row r="97"/>
    <row r="98"/>
    <row r="99"/>
    <row r="100"/>
    <row r="101"/>
    <row r="102"/>
    <row r="103"/>
    <row r="104"/>
    <row r="105"/>
    <row r="106"/>
    <row r="107"/>
    <row r="108"/>
    <row r="109"/>
    <row r="110"/>
    <row r="111"/>
    <row r="112"/>
    <row r="113"/>
    <row r="114"/>
    <row r="115"/>
    <row r="116"/>
    <row r="117"/>
    <row r="118"/>
    <row r="119"/>
    <row r="120"/>
    <row r="121"/>
    <row r="122"/>
    <row r="123"/>
    <row r="124"/>
    <row r="125"/>
    <row r="126"/>
    <row r="127"/>
    <row r="128"/>
    <row r="129"/>
    <row r="130"/>
    <row r="131"/>
    <row r="132"/>
    <row r="133"/>
    <row r="134"/>
    <row r="135"/>
    <row r="136"/>
    <row r="137"/>
    <row r="138"/>
    <row r="139"/>
    <row r="140"/>
    <row r="141"/>
    <row r="142"/>
    <row r="143"/>
    <row r="144"/>
    <row r="145"/>
    <row r="146"/>
    <row r="147"/>
    <row r="148"/>
    <row r="149"/>
    <row r="150"/>
    <row r="151"/>
    <row r="152"/>
    <row r="153"/>
    <row r="154"/>
    <row r="155"/>
    <row r="156"/>
    <row r="157"/>
    <row r="158"/>
    <row r="159"/>
    <row r="160"/>
    <row r="161"/>
    <row r="162"/>
    <row r="163"/>
    <row r="164"/>
    <row r="165"/>
    <row r="166"/>
    <row r="167"/>
    <row r="168"/>
    <row r="169"/>
    <row r="170"/>
    <row r="171"/>
    <row r="172"/>
    <row r="173"/>
    <row r="174"/>
    <row r="175"/>
    <row r="176"/>
    <row r="177"/>
    <row r="178"/>
    <row r="179"/>
    <row r="180"/>
    <row r="181"/>
    <row r="182"/>
    <row r="183"/>
    <row r="184"/>
    <row r="185"/>
    <row r="186"/>
    <row r="187"/>
    <row r="188"/>
    <row r="189"/>
    <row r="190"/>
    <row r="191"/>
    <row r="192"/>
    <row r="193"/>
    <row r="194"/>
    <row r="195"/>
    <row r="196"/>
    <row r="197"/>
    <row r="198"/>
    <row r="199"/>
    <row r="200"/>
    <row r="201"/>
    <row r="202"/>
    <row r="203"/>
    <row r="204"/>
    <row r="205"/>
    <row r="206"/>
    <row r="207"/>
    <row r="208"/>
    <row r="209"/>
    <row r="210"/>
    <row r="211"/>
    <row r="212"/>
    <row r="213"/>
    <row r="214"/>
    <row r="215"/>
    <row r="216"/>
    <row r="217"/>
    <row r="218"/>
    <row r="219"/>
    <row r="220"/>
    <row r="221"/>
    <row r="222"/>
    <row r="223"/>
    <row r="224"/>
    <row r="225"/>
    <row r="226"/>
    <row r="227"/>
    <row r="228"/>
    <row r="229"/>
    <row r="230"/>
    <row r="231"/>
    <row r="232"/>
    <row r="233"/>
    <row r="234"/>
    <row r="235"/>
    <row r="236"/>
    <row r="237"/>
    <row r="238"/>
    <row r="239"/>
    <row r="240"/>
    <row r="241"/>
    <row r="242"/>
    <row r="243"/>
    <row r="244"/>
    <row r="245"/>
    <row r="246"/>
    <row r="247"/>
    <row r="248"/>
    <row r="249"/>
    <row r="250"/>
    <row r="251"/>
    <row r="252"/>
    <row r="253"/>
    <row r="254"/>
    <row r="255"/>
    <row r="256"/>
    <row r="257"/>
    <row r="258"/>
    <row r="259"/>
    <row r="260"/>
    <row r="261"/>
    <row r="262"/>
    <row r="263"/>
    <row r="264"/>
    <row r="265"/>
    <row r="266"/>
    <row r="267"/>
    <row r="268"/>
    <row r="269"/>
    <row r="270"/>
    <row r="271"/>
    <row r="272"/>
    <row r="273"/>
    <row r="274"/>
    <row r="275"/>
    <row r="276"/>
    <row r="277"/>
    <row r="278"/>
    <row r="279"/>
    <row r="280"/>
    <row r="281"/>
    <row r="282"/>
    <row r="283"/>
    <row r="284"/>
    <row r="285"/>
    <row r="286"/>
    <row r="287"/>
    <row r="288"/>
    <row r="289"/>
    <row r="290"/>
    <row r="291"/>
    <row r="292"/>
    <row r="293"/>
    <row r="294"/>
    <row r="295"/>
    <row r="296"/>
    <row r="297"/>
    <row r="298"/>
    <row r="299"/>
    <row r="300"/>
    <row r="301"/>
    <row r="302"/>
    <row r="303"/>
    <row r="304"/>
    <row r="305"/>
    <row r="306"/>
    <row r="307"/>
    <row r="308"/>
    <row r="309"/>
    <row r="310"/>
    <row r="311"/>
    <row r="312"/>
    <row r="313"/>
    <row r="314"/>
    <row r="315"/>
    <row r="316"/>
    <row r="317"/>
    <row r="318"/>
    <row r="319"/>
    <row r="320"/>
    <row r="321"/>
    <row r="322"/>
    <row r="323"/>
    <row r="324"/>
    <row r="325"/>
    <row r="326"/>
    <row r="327"/>
    <row r="328"/>
    <row r="329"/>
    <row r="330"/>
    <row r="331"/>
    <row r="332"/>
    <row r="333"/>
    <row r="334"/>
    <row r="335"/>
    <row r="336"/>
    <row r="337"/>
    <row r="338"/>
    <row r="339"/>
    <row r="340"/>
    <row r="341"/>
    <row r="342"/>
    <row r="343"/>
    <row r="344"/>
    <row r="345"/>
    <row r="346"/>
    <row r="347"/>
    <row r="348"/>
    <row r="349"/>
    <row r="350"/>
    <row r="351"/>
    <row r="352"/>
    <row r="353"/>
    <row r="354"/>
    <row r="355"/>
    <row r="356"/>
    <row r="357"/>
    <row r="358"/>
    <row r="359"/>
    <row r="360"/>
    <row r="361"/>
    <row r="362"/>
    <row r="363"/>
    <row r="364"/>
    <row r="365"/>
    <row r="366"/>
    <row r="367"/>
    <row r="368"/>
    <row r="369"/>
    <row r="370"/>
    <row r="371"/>
    <row r="372"/>
    <row r="373"/>
    <row r="374"/>
    <row r="375"/>
    <row r="376"/>
    <row r="377"/>
    <row r="378"/>
    <row r="379"/>
    <row r="380"/>
    <row r="381"/>
    <row r="382"/>
    <row r="383"/>
    <row r="384"/>
    <row r="385"/>
    <row r="386"/>
    <row r="387"/>
    <row r="388"/>
    <row r="389"/>
    <row r="390"/>
    <row r="391"/>
    <row r="392"/>
    <row r="393"/>
    <row r="394"/>
    <row r="395"/>
    <row r="396"/>
    <row r="397"/>
    <row r="398"/>
    <row r="399"/>
    <row r="400"/>
    <row r="401"/>
    <row r="402"/>
    <row r="403"/>
    <row r="404"/>
    <row r="405"/>
    <row r="406"/>
    <row r="407"/>
    <row r="408"/>
    <row r="409"/>
    <row r="410"/>
    <row r="411"/>
    <row r="412"/>
    <row r="413"/>
    <row r="414"/>
    <row r="415"/>
    <row r="416"/>
    <row r="417"/>
    <row r="418"/>
    <row r="419"/>
    <row r="420"/>
    <row r="421"/>
    <row r="422"/>
    <row r="423"/>
    <row r="424"/>
    <row r="425"/>
    <row r="426"/>
    <row r="427"/>
    <row r="428"/>
    <row r="429"/>
    <row r="430"/>
    <row r="431"/>
    <row r="432"/>
    <row r="433"/>
    <row r="434"/>
    <row r="435"/>
    <row r="436"/>
    <row r="437"/>
    <row r="438"/>
    <row r="439"/>
    <row r="440"/>
    <row r="441"/>
    <row r="442"/>
    <row r="443"/>
    <row r="444"/>
    <row r="445"/>
    <row r="446"/>
    <row r="447"/>
    <row r="448"/>
    <row r="449"/>
    <row r="450"/>
    <row r="451"/>
    <row r="452"/>
    <row r="453"/>
    <row r="454"/>
    <row r="455"/>
    <row r="456"/>
    <row r="457"/>
    <row r="458"/>
    <row r="459"/>
    <row r="460"/>
    <row r="461"/>
    <row r="462"/>
    <row r="463"/>
    <row r="464"/>
    <row r="465"/>
    <row r="466"/>
    <row r="467"/>
    <row r="468"/>
    <row r="469"/>
    <row r="470"/>
    <row r="471"/>
    <row r="472"/>
    <row r="473"/>
    <row r="474"/>
    <row r="475"/>
    <row r="476"/>
    <row r="477"/>
    <row r="478"/>
    <row r="479"/>
    <row r="480"/>
    <row r="481"/>
    <row r="482"/>
    <row r="483"/>
    <row r="484"/>
    <row r="485"/>
    <row r="486"/>
    <row r="487"/>
    <row r="488"/>
    <row r="489"/>
    <row r="490"/>
    <row r="491"/>
    <row r="492"/>
    <row r="493"/>
    <row r="494"/>
    <row r="495"/>
    <row r="496"/>
    <row r="497"/>
    <row r="498"/>
    <row r="499"/>
    <row r="500"/>
    <row r="501"/>
    <row r="502"/>
    <row r="503"/>
    <row r="504"/>
    <row r="505"/>
    <row r="506"/>
    <row r="507"/>
    <row r="508"/>
    <row r="509"/>
    <row r="510"/>
    <row r="511"/>
    <row r="512"/>
    <row r="513"/>
    <row r="514"/>
    <row r="515"/>
    <row r="516"/>
    <row r="517"/>
    <row r="518"/>
    <row r="519"/>
    <row r="520"/>
    <row r="521"/>
    <row r="522"/>
    <row r="523"/>
    <row r="524"/>
    <row r="525"/>
    <row r="526"/>
    <row r="527"/>
    <row r="528"/>
    <row r="529"/>
    <row r="530"/>
    <row r="531"/>
    <row r="532"/>
    <row r="533"/>
    <row r="534"/>
    <row r="535"/>
    <row r="536"/>
    <row r="537"/>
    <row r="538"/>
    <row r="539"/>
    <row r="540"/>
    <row r="541"/>
    <row r="542"/>
    <row r="543"/>
    <row r="544"/>
    <row r="545"/>
    <row r="546"/>
    <row r="547"/>
    <row r="548"/>
    <row r="549"/>
    <row r="550"/>
    <row r="551"/>
    <row r="552"/>
    <row r="553"/>
    <row r="554"/>
    <row r="555"/>
    <row r="556"/>
    <row r="557"/>
    <row r="558"/>
    <row r="559"/>
    <row r="560"/>
    <row r="561"/>
    <row r="562"/>
    <row r="563"/>
    <row r="564"/>
    <row r="565"/>
    <row r="566"/>
    <row r="567"/>
    <row r="568"/>
    <row r="569"/>
    <row r="570"/>
    <row r="571"/>
    <row r="572"/>
    <row r="573"/>
    <row r="574"/>
    <row r="575"/>
    <row r="576"/>
    <row r="577"/>
    <row r="578"/>
    <row r="579"/>
    <row r="580"/>
    <row r="581"/>
    <row r="582"/>
    <row r="583"/>
    <row r="584"/>
    <row r="585"/>
    <row r="586"/>
    <row r="587"/>
    <row r="588"/>
    <row r="589"/>
    <row r="590"/>
    <row r="591"/>
    <row r="592"/>
    <row r="593"/>
    <row r="594"/>
    <row r="595"/>
    <row r="596"/>
    <row r="597"/>
    <row r="598"/>
    <row r="599"/>
    <row r="600"/>
    <row r="601"/>
    <row r="602"/>
    <row r="603"/>
    <row r="604"/>
    <row r="605"/>
    <row r="606"/>
    <row r="607"/>
    <row r="608"/>
    <row r="609"/>
    <row r="610"/>
    <row r="611"/>
    <row r="612"/>
    <row r="613"/>
    <row r="614"/>
    <row r="615"/>
    <row r="616"/>
    <row r="617"/>
    <row r="618"/>
    <row r="619"/>
    <row r="620"/>
    <row r="621"/>
    <row r="622"/>
    <row r="623"/>
    <row r="624"/>
    <row r="625"/>
    <row r="626"/>
    <row r="627"/>
    <row r="628"/>
    <row r="629"/>
    <row r="630"/>
    <row r="631"/>
    <row r="632"/>
    <row r="633"/>
    <row r="634"/>
    <row r="635"/>
    <row r="636"/>
    <row r="637"/>
    <row r="638"/>
    <row r="639"/>
    <row r="640"/>
    <row r="641"/>
    <row r="642"/>
    <row r="643"/>
    <row r="644"/>
    <row r="645"/>
    <row r="646"/>
    <row r="647"/>
    <row r="648"/>
    <row r="649"/>
    <row r="650"/>
    <row r="651"/>
    <row r="652"/>
    <row r="653"/>
    <row r="654"/>
    <row r="655"/>
    <row r="656"/>
    <row r="657"/>
    <row r="658"/>
    <row r="659"/>
    <row r="660"/>
    <row r="661"/>
    <row r="662"/>
    <row r="663"/>
    <row r="664"/>
    <row r="665"/>
    <row r="666"/>
    <row r="667"/>
    <row r="668"/>
    <row r="669"/>
    <row r="670"/>
    <row r="671"/>
    <row r="672"/>
    <row r="673"/>
    <row r="674"/>
    <row r="675"/>
    <row r="676"/>
    <row r="677"/>
    <row r="678"/>
    <row r="679"/>
    <row r="680"/>
    <row r="681"/>
    <row r="682"/>
    <row r="683"/>
    <row r="684"/>
    <row r="685"/>
    <row r="686"/>
    <row r="687"/>
    <row r="688"/>
    <row r="689"/>
    <row r="690"/>
    <row r="691"/>
    <row r="692"/>
    <row r="693"/>
    <row r="694"/>
    <row r="695"/>
    <row r="696"/>
    <row r="697"/>
    <row r="698"/>
    <row r="699"/>
    <row r="700"/>
    <row r="701"/>
    <row r="702"/>
    <row r="703"/>
    <row r="704"/>
    <row r="705"/>
    <row r="706"/>
    <row r="707"/>
    <row r="708"/>
    <row r="709"/>
    <row r="710"/>
    <row r="711"/>
    <row r="712"/>
    <row r="713"/>
    <row r="714"/>
    <row r="715"/>
    <row r="716"/>
    <row r="717"/>
    <row r="718"/>
    <row r="719"/>
    <row r="720"/>
    <row r="721"/>
    <row r="722"/>
    <row r="723"/>
    <row r="724"/>
    <row r="725"/>
    <row r="726"/>
    <row r="727"/>
    <row r="728"/>
    <row r="729"/>
    <row r="730"/>
    <row r="731"/>
    <row r="732"/>
    <row r="733"/>
    <row r="734"/>
    <row r="735"/>
    <row r="736"/>
    <row r="737"/>
    <row r="738"/>
    <row r="739"/>
    <row r="740"/>
    <row r="741"/>
    <row r="742"/>
    <row r="743"/>
    <row r="744"/>
    <row r="745"/>
    <row r="746"/>
    <row r="747"/>
    <row r="748"/>
    <row r="749"/>
    <row r="750"/>
    <row r="751"/>
    <row r="752"/>
    <row r="753"/>
    <row r="754"/>
    <row r="755"/>
    <row r="756"/>
    <row r="757"/>
    <row r="758"/>
    <row r="759"/>
    <row r="760"/>
    <row r="761"/>
    <row r="762"/>
    <row r="763"/>
    <row r="764"/>
    <row r="765"/>
    <row r="766"/>
    <row r="767"/>
    <row r="768"/>
    <row r="769"/>
    <row r="770"/>
    <row r="771"/>
    <row r="772"/>
    <row r="773"/>
    <row r="774"/>
    <row r="775"/>
    <row r="776"/>
    <row r="777"/>
    <row r="778"/>
    <row r="779"/>
    <row r="780"/>
    <row r="781"/>
    <row r="782"/>
    <row r="783"/>
    <row r="784"/>
    <row r="785"/>
    <row r="786"/>
    <row r="787"/>
    <row r="788"/>
    <row r="789"/>
    <row r="790"/>
    <row r="791"/>
    <row r="792"/>
    <row r="793"/>
    <row r="794"/>
    <row r="795"/>
    <row r="796"/>
    <row r="797"/>
    <row r="798"/>
    <row r="799"/>
    <row r="800"/>
    <row r="801"/>
    <row r="802"/>
    <row r="803"/>
    <row r="804"/>
    <row r="805"/>
    <row r="806"/>
    <row r="807"/>
    <row r="808"/>
    <row r="809"/>
    <row r="810"/>
    <row r="811"/>
    <row r="812"/>
    <row r="813"/>
    <row r="814"/>
    <row r="815"/>
    <row r="816"/>
    <row r="817"/>
    <row r="818"/>
    <row r="819"/>
    <row r="820"/>
    <row r="821"/>
    <row r="822"/>
    <row r="823"/>
    <row r="824"/>
    <row r="825"/>
    <row r="826"/>
    <row r="827"/>
    <row r="828"/>
    <row r="829"/>
    <row r="830"/>
    <row r="831"/>
    <row r="832"/>
    <row r="833"/>
    <row r="834"/>
    <row r="835"/>
    <row r="836"/>
    <row r="837"/>
    <row r="838"/>
    <row r="839"/>
    <row r="840"/>
    <row r="841"/>
    <row r="842"/>
    <row r="843"/>
    <row r="844"/>
    <row r="845"/>
    <row r="846"/>
    <row r="847"/>
    <row r="848"/>
    <row r="849"/>
    <row r="850"/>
    <row r="851"/>
    <row r="852"/>
    <row r="853"/>
    <row r="854"/>
    <row r="855"/>
    <row r="856"/>
    <row r="857"/>
    <row r="858"/>
    <row r="859"/>
    <row r="860"/>
    <row r="861"/>
    <row r="862"/>
    <row r="863"/>
    <row r="864"/>
    <row r="865"/>
    <row r="866"/>
    <row r="867"/>
    <row r="868"/>
    <row r="869"/>
    <row r="870"/>
    <row r="871"/>
    <row r="872"/>
    <row r="873"/>
    <row r="874"/>
    <row r="875"/>
    <row r="876"/>
    <row r="877"/>
    <row r="878"/>
    <row r="879"/>
    <row r="880"/>
    <row r="881"/>
    <row r="882"/>
    <row r="883"/>
    <row r="884"/>
    <row r="885"/>
    <row r="886"/>
    <row r="887"/>
    <row r="888"/>
    <row r="889"/>
    <row r="890"/>
    <row r="891"/>
    <row r="892"/>
    <row r="893"/>
    <row r="894"/>
    <row r="895"/>
    <row r="896"/>
    <row r="897"/>
    <row r="898"/>
    <row r="899"/>
    <row r="900"/>
    <row r="901"/>
    <row r="902"/>
    <row r="903"/>
    <row r="904"/>
    <row r="905"/>
    <row r="906"/>
    <row r="907"/>
    <row r="908"/>
    <row r="909"/>
    <row r="910"/>
    <row r="911"/>
    <row r="912"/>
    <row r="913"/>
    <row r="914"/>
    <row r="915"/>
    <row r="916"/>
    <row r="917"/>
    <row r="918"/>
    <row r="919"/>
    <row r="920"/>
    <row r="921"/>
    <row r="922"/>
    <row r="923"/>
    <row r="924"/>
    <row r="925"/>
    <row r="926"/>
    <row r="927"/>
    <row r="928"/>
    <row r="929"/>
    <row r="930"/>
    <row r="931"/>
    <row r="932"/>
    <row r="933"/>
    <row r="934"/>
    <row r="935"/>
    <row r="936"/>
    <row r="937"/>
    <row r="938"/>
    <row r="939"/>
    <row r="940"/>
    <row r="941"/>
    <row r="942"/>
    <row r="943"/>
    <row r="944"/>
    <row r="945"/>
    <row r="946"/>
    <row r="947"/>
    <row r="948"/>
    <row r="949"/>
    <row r="950"/>
    <row r="951"/>
    <row r="952"/>
    <row r="953"/>
    <row r="954"/>
    <row r="955"/>
    <row r="956"/>
    <row r="957"/>
    <row r="958"/>
    <row r="959"/>
    <row r="960"/>
    <row r="961"/>
    <row r="962"/>
    <row r="963"/>
    <row r="964"/>
    <row r="965"/>
    <row r="966"/>
    <row r="967"/>
    <row r="968"/>
    <row r="969"/>
    <row r="970"/>
    <row r="971"/>
    <row r="972"/>
    <row r="973"/>
    <row r="974"/>
    <row r="975"/>
    <row r="976"/>
    <row r="977"/>
    <row r="978"/>
    <row r="979"/>
    <row r="980"/>
    <row r="984"/>
    <row r="985"/>
    <row r="986"/>
    <row r="987"/>
    <row r="988"/>
    <row r="989"/>
    <row r="990"/>
    <row r="991"/>
    <row r="992"/>
    <row r="993"/>
    <row r="994"/>
    <row r="995"/>
    <row r="996"/>
    <row r="997"/>
    <row r="998"/>
    <row r="999"/>
    <row r="1000"/>
    <row r="1001"/>
    <row r="1002"/>
    <row r="1003"/>
    <row r="1004"/>
    <row r="1005"/>
    <row r="1006"/>
    <row r="1007"/>
    <row r="1008"/>
    <row r="1009"/>
    <row r="1010"/>
    <row r="1011"/>
    <row r="1012"/>
    <row r="1013"/>
    <row r="1014"/>
    <row r="1015"/>
    <row r="1016"/>
    <row r="1017"/>
    <row r="1018"/>
    <row r="1019"/>
  </sheetData>
  <mergeCells count="12">
    <mergeCell ref="A1:P1"/>
    <mergeCell ref="L9:N9"/>
    <mergeCell ref="O9:O10"/>
    <mergeCell ref="P9:P10"/>
    <mergeCell ref="A9:A10"/>
    <mergeCell ref="B9:B10"/>
    <mergeCell ref="D9:D10"/>
    <mergeCell ref="E9:E10"/>
    <mergeCell ref="F9:F10"/>
    <mergeCell ref="H9:K9"/>
    <mergeCell ref="C9:C10"/>
    <mergeCell ref="G9:G10"/>
  </mergeCells>
  <phoneticPr fontId="2" type="noConversion"/>
  <conditionalFormatting sqref="N11 N14:N22">
    <cfRule type="cellIs" dxfId="1" priority="2" operator="equal">
      <formula>FALSE</formula>
    </cfRule>
  </conditionalFormatting>
  <conditionalFormatting sqref="N12:N13">
    <cfRule type="cellIs" dxfId="0" priority="1" operator="equal">
      <formula>FALSE</formula>
    </cfRule>
  </conditionalFormatting>
  <dataValidations count="3">
    <dataValidation type="list" allowBlank="1" showInputMessage="1" showErrorMessage="1" sqref="J11:J22" xr:uid="{00000000-0002-0000-0000-000000000000}">
      <formula1>$U$2:$U$15</formula1>
    </dataValidation>
    <dataValidation type="list" allowBlank="1" showInputMessage="1" showErrorMessage="1" sqref="L11:L22" xr:uid="{00000000-0002-0000-0000-000001000000}">
      <formula1>$U$17:$U$21</formula1>
    </dataValidation>
    <dataValidation type="list" allowBlank="1" showInputMessage="1" showErrorMessage="1" sqref="G11:G22" xr:uid="{00000000-0002-0000-0000-000002000000}">
      <formula1>$Z$2:$Z$3</formula1>
    </dataValidation>
  </dataValidations>
  <printOptions horizontalCentered="1"/>
  <pageMargins left="0.21" right="0.17" top="0.74803149606299213" bottom="0.39370078740157483" header="0.31496062992125984" footer="0.15748031496062992"/>
  <pageSetup paperSize="9" scale="65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C00000"/>
  </sheetPr>
  <dimension ref="A1:F18"/>
  <sheetViews>
    <sheetView showGridLines="0" workbookViewId="0">
      <selection activeCell="F15" sqref="F15"/>
    </sheetView>
  </sheetViews>
  <sheetFormatPr defaultRowHeight="16.5"/>
  <cols>
    <col min="2" max="2" width="11.875" customWidth="1"/>
    <col min="3" max="3" width="5.625" customWidth="1"/>
    <col min="4" max="4" width="27.875" customWidth="1"/>
    <col min="5" max="5" width="10.125" customWidth="1"/>
    <col min="6" max="6" width="33.125" customWidth="1"/>
  </cols>
  <sheetData>
    <row r="1" spans="1:6">
      <c r="A1" s="19"/>
      <c r="B1" s="19"/>
      <c r="C1" s="19"/>
      <c r="D1" s="19"/>
      <c r="E1" s="19"/>
      <c r="F1" s="19"/>
    </row>
    <row r="2" spans="1:6" ht="17.25" thickBot="1">
      <c r="A2" s="19"/>
      <c r="B2" s="19"/>
      <c r="C2" s="19"/>
      <c r="D2" s="19"/>
      <c r="E2" s="19"/>
      <c r="F2" s="19"/>
    </row>
    <row r="3" spans="1:6" ht="24" customHeight="1">
      <c r="A3" s="71" t="s">
        <v>45</v>
      </c>
      <c r="B3" s="72"/>
      <c r="C3" s="72" t="s">
        <v>46</v>
      </c>
      <c r="D3" s="72"/>
      <c r="E3" s="72"/>
      <c r="F3" s="73"/>
    </row>
    <row r="4" spans="1:6" ht="24" customHeight="1">
      <c r="A4" s="66" t="s">
        <v>47</v>
      </c>
      <c r="B4" s="67"/>
      <c r="C4" s="70"/>
      <c r="D4" s="70"/>
      <c r="E4" s="31"/>
      <c r="F4" s="25"/>
    </row>
    <row r="5" spans="1:6" ht="24" customHeight="1">
      <c r="A5" s="66"/>
      <c r="B5" s="67"/>
      <c r="C5" s="70"/>
      <c r="D5" s="70"/>
      <c r="E5" s="31"/>
      <c r="F5" s="32"/>
    </row>
    <row r="6" spans="1:6" ht="24" customHeight="1">
      <c r="A6" s="66" t="s">
        <v>48</v>
      </c>
      <c r="B6" s="67"/>
      <c r="C6" s="70"/>
      <c r="D6" s="70"/>
      <c r="E6" s="23"/>
      <c r="F6" s="30"/>
    </row>
    <row r="7" spans="1:6" ht="24" customHeight="1">
      <c r="A7" s="66" t="s">
        <v>70</v>
      </c>
      <c r="B7" s="67" t="s">
        <v>49</v>
      </c>
      <c r="C7" s="21">
        <v>1</v>
      </c>
      <c r="D7" s="20" t="s">
        <v>50</v>
      </c>
      <c r="E7" s="24">
        <v>30</v>
      </c>
      <c r="F7" s="26" t="s">
        <v>51</v>
      </c>
    </row>
    <row r="8" spans="1:6" ht="24" customHeight="1">
      <c r="A8" s="66"/>
      <c r="B8" s="67"/>
      <c r="C8" s="21">
        <v>2</v>
      </c>
      <c r="D8" s="20" t="s">
        <v>52</v>
      </c>
      <c r="E8" s="24">
        <v>30</v>
      </c>
      <c r="F8" s="27" t="s">
        <v>100</v>
      </c>
    </row>
    <row r="9" spans="1:6" ht="24" customHeight="1">
      <c r="A9" s="66"/>
      <c r="B9" s="67"/>
      <c r="C9" s="21">
        <v>3</v>
      </c>
      <c r="D9" s="20" t="s">
        <v>53</v>
      </c>
      <c r="E9" s="24">
        <v>20</v>
      </c>
      <c r="F9" s="28"/>
    </row>
    <row r="10" spans="1:6" ht="24" customHeight="1">
      <c r="A10" s="66"/>
      <c r="B10" s="67"/>
      <c r="C10" s="21">
        <v>4</v>
      </c>
      <c r="D10" s="20" t="s">
        <v>54</v>
      </c>
      <c r="E10" s="24">
        <v>15</v>
      </c>
      <c r="F10" s="28"/>
    </row>
    <row r="11" spans="1:6" ht="24" customHeight="1">
      <c r="A11" s="66"/>
      <c r="B11" s="67"/>
      <c r="C11" s="21">
        <v>5</v>
      </c>
      <c r="D11" s="20" t="s">
        <v>55</v>
      </c>
      <c r="E11" s="24">
        <v>10</v>
      </c>
      <c r="F11" s="29"/>
    </row>
    <row r="12" spans="1:6" ht="24" customHeight="1">
      <c r="A12" s="66"/>
      <c r="B12" s="67" t="s">
        <v>56</v>
      </c>
      <c r="C12" s="21">
        <v>6</v>
      </c>
      <c r="D12" s="20" t="s">
        <v>57</v>
      </c>
      <c r="E12" s="24">
        <v>5</v>
      </c>
      <c r="F12" s="26"/>
    </row>
    <row r="13" spans="1:6" ht="24" customHeight="1">
      <c r="A13" s="66"/>
      <c r="B13" s="67"/>
      <c r="C13" s="21">
        <v>7</v>
      </c>
      <c r="D13" s="20" t="s">
        <v>58</v>
      </c>
      <c r="E13" s="24">
        <v>3</v>
      </c>
      <c r="F13" s="30" t="s">
        <v>99</v>
      </c>
    </row>
    <row r="14" spans="1:6" ht="24" customHeight="1">
      <c r="A14" s="66"/>
      <c r="B14" s="67"/>
      <c r="C14" s="21">
        <v>8</v>
      </c>
      <c r="D14" s="20" t="s">
        <v>59</v>
      </c>
      <c r="E14" s="24">
        <v>2</v>
      </c>
      <c r="F14" s="28"/>
    </row>
    <row r="15" spans="1:6" ht="24" customHeight="1">
      <c r="A15" s="66"/>
      <c r="B15" s="67"/>
      <c r="C15" s="21">
        <v>9</v>
      </c>
      <c r="D15" s="20" t="s">
        <v>60</v>
      </c>
      <c r="E15" s="37">
        <v>1.5</v>
      </c>
      <c r="F15" s="29"/>
    </row>
    <row r="16" spans="1:6" ht="24" customHeight="1">
      <c r="A16" s="66"/>
      <c r="B16" s="67" t="s">
        <v>61</v>
      </c>
      <c r="C16" s="21">
        <v>10</v>
      </c>
      <c r="D16" s="20" t="s">
        <v>62</v>
      </c>
      <c r="E16" s="22">
        <v>30</v>
      </c>
      <c r="F16" s="68" t="s">
        <v>63</v>
      </c>
    </row>
    <row r="17" spans="1:6" ht="24" customHeight="1">
      <c r="A17" s="66"/>
      <c r="B17" s="67"/>
      <c r="C17" s="21">
        <v>11</v>
      </c>
      <c r="D17" s="20" t="s">
        <v>64</v>
      </c>
      <c r="E17" s="22">
        <v>10</v>
      </c>
      <c r="F17" s="69"/>
    </row>
    <row r="18" spans="1:6" ht="24" customHeight="1">
      <c r="A18" s="66"/>
      <c r="B18" s="67"/>
      <c r="C18" s="21">
        <v>12</v>
      </c>
      <c r="D18" s="20" t="s">
        <v>65</v>
      </c>
      <c r="E18" s="22">
        <v>5</v>
      </c>
      <c r="F18" s="69"/>
    </row>
  </sheetData>
  <mergeCells count="12">
    <mergeCell ref="A6:B6"/>
    <mergeCell ref="C6:D6"/>
    <mergeCell ref="A3:B3"/>
    <mergeCell ref="C3:F3"/>
    <mergeCell ref="A4:B5"/>
    <mergeCell ref="C4:D4"/>
    <mergeCell ref="C5:D5"/>
    <mergeCell ref="A7:A18"/>
    <mergeCell ref="B7:B11"/>
    <mergeCell ref="B12:B15"/>
    <mergeCell ref="B16:B18"/>
    <mergeCell ref="F16:F18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연구실적입력</vt:lpstr>
      <vt:lpstr>배점(참고)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창희 류</cp:lastModifiedBy>
  <cp:lastPrinted>2025-01-13T10:28:05Z</cp:lastPrinted>
  <dcterms:created xsi:type="dcterms:W3CDTF">2017-09-25T08:23:19Z</dcterms:created>
  <dcterms:modified xsi:type="dcterms:W3CDTF">2026-06-04T01:50:17Z</dcterms:modified>
</cp:coreProperties>
</file>